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isn-my.sharepoint.com/personal/234078_usn_no/Documents/Masteroppgave/Metoder/Sekvensering/"/>
    </mc:Choice>
  </mc:AlternateContent>
  <xr:revisionPtr revIDLastSave="607" documentId="8_{E2EBF196-5461-4D4B-8862-89F4874E4C28}" xr6:coauthVersionLast="47" xr6:coauthVersionMax="47" xr10:uidLastSave="{927A4E15-68DA-41C7-A4DA-9750E4755A4F}"/>
  <bookViews>
    <workbookView xWindow="-110" yWindow="-110" windowWidth="19420" windowHeight="10300" firstSheet="1" xr2:uid="{8B477A49-6DA1-4457-97EC-3E8FD4B71D13}"/>
  </bookViews>
  <sheets>
    <sheet name="Antall falt ut-ikke" sheetId="1" r:id="rId1"/>
    <sheet name="Hvilke falt ut" sheetId="2" r:id="rId2"/>
    <sheet name="Plate 1" sheetId="3" r:id="rId3"/>
    <sheet name="Plate 2" sheetId="4" r:id="rId4"/>
    <sheet name="Plate 3" sheetId="5" r:id="rId5"/>
    <sheet name="Plate 4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2" i="1"/>
  <c r="K20" i="2"/>
  <c r="K19" i="2"/>
  <c r="K18" i="2"/>
  <c r="K17" i="2"/>
  <c r="K12" i="2"/>
  <c r="K11" i="2"/>
  <c r="K10" i="2"/>
  <c r="K9" i="2"/>
  <c r="K13" i="2" s="1"/>
  <c r="K4" i="2"/>
  <c r="K3" i="2"/>
  <c r="K2" i="2"/>
  <c r="K5" i="2" s="1"/>
  <c r="G3" i="1"/>
  <c r="F3" i="1"/>
  <c r="H3" i="1" s="1"/>
  <c r="F2" i="1"/>
  <c r="G2" i="1"/>
  <c r="G4" i="1" s="1"/>
  <c r="H2" i="1" l="1"/>
  <c r="K21" i="2"/>
  <c r="F4" i="1"/>
  <c r="H4" i="1" s="1"/>
</calcChain>
</file>

<file path=xl/sharedStrings.xml><?xml version="1.0" encoding="utf-8"?>
<sst xmlns="http://schemas.openxmlformats.org/spreadsheetml/2006/main" count="351" uniqueCount="109">
  <si>
    <t>Prøvenummer</t>
  </si>
  <si>
    <t>reads.in</t>
  </si>
  <si>
    <t>reads.out</t>
  </si>
  <si>
    <t>Reads.out</t>
  </si>
  <si>
    <t>Antall; prøver</t>
  </si>
  <si>
    <t>Antall; blanke</t>
  </si>
  <si>
    <t>Totalt</t>
  </si>
  <si>
    <t>Gjennomsnitt</t>
  </si>
  <si>
    <t>Falt ut (&lt;1000)</t>
  </si>
  <si>
    <t>Reads out</t>
  </si>
  <si>
    <t>Falt ikke ut (&gt;1000)</t>
  </si>
  <si>
    <t>Blanke</t>
  </si>
  <si>
    <t>Blank 02.10.23</t>
  </si>
  <si>
    <t>Blank 03.10.23</t>
  </si>
  <si>
    <t>Blank 04.10.23</t>
  </si>
  <si>
    <t>Blank 21.09.23</t>
  </si>
  <si>
    <t>Blank 05.10.23</t>
  </si>
  <si>
    <t>PCR blank 4</t>
  </si>
  <si>
    <t>Blank 11.09.23</t>
  </si>
  <si>
    <t>Blank 13.09.23</t>
  </si>
  <si>
    <t>Blank 15.09.23</t>
  </si>
  <si>
    <t>Blank 22.09.23</t>
  </si>
  <si>
    <t>Blank 29.09.23</t>
  </si>
  <si>
    <t>Blank 6.10.23</t>
  </si>
  <si>
    <t>PCR Blank 1</t>
  </si>
  <si>
    <t>PCR Blank 2</t>
  </si>
  <si>
    <t>PCR Blank 3</t>
  </si>
  <si>
    <t>Posisjonsnummer</t>
  </si>
  <si>
    <t>Prøvetakningsdato</t>
  </si>
  <si>
    <t>Platenummer</t>
  </si>
  <si>
    <t>Behandling</t>
  </si>
  <si>
    <t>Antall</t>
  </si>
  <si>
    <t>A4-3</t>
  </si>
  <si>
    <t>Plate 1</t>
  </si>
  <si>
    <t>Ubehandla</t>
  </si>
  <si>
    <t>Behadla</t>
  </si>
  <si>
    <t>B2-1</t>
  </si>
  <si>
    <t>Behandla</t>
  </si>
  <si>
    <t>A4-4</t>
  </si>
  <si>
    <t>Blank</t>
  </si>
  <si>
    <t>A3-2</t>
  </si>
  <si>
    <t>Total</t>
  </si>
  <si>
    <t>B3-5</t>
  </si>
  <si>
    <t>B5-3</t>
  </si>
  <si>
    <t>C6-5</t>
  </si>
  <si>
    <t>Plate</t>
  </si>
  <si>
    <t>B6-1</t>
  </si>
  <si>
    <t>B1-5</t>
  </si>
  <si>
    <t>Plate 2</t>
  </si>
  <si>
    <t>B5-1</t>
  </si>
  <si>
    <t>Plate 3</t>
  </si>
  <si>
    <t>C6-3</t>
  </si>
  <si>
    <t>Plate 4</t>
  </si>
  <si>
    <t>C4-1</t>
  </si>
  <si>
    <t>C2-4</t>
  </si>
  <si>
    <t>B4-3</t>
  </si>
  <si>
    <t>C4-5</t>
  </si>
  <si>
    <t>Dato</t>
  </si>
  <si>
    <t>A1-5</t>
  </si>
  <si>
    <t>A3-4</t>
  </si>
  <si>
    <t>A2-4</t>
  </si>
  <si>
    <t>A1-4</t>
  </si>
  <si>
    <t>B2-4</t>
  </si>
  <si>
    <t>B1-4</t>
  </si>
  <si>
    <t>A2-2</t>
  </si>
  <si>
    <t>B1-2</t>
  </si>
  <si>
    <t>B3-4</t>
  </si>
  <si>
    <t>B4-4</t>
  </si>
  <si>
    <t>B3-2</t>
  </si>
  <si>
    <t>A2-1</t>
  </si>
  <si>
    <t>A2-3</t>
  </si>
  <si>
    <t>A1-1</t>
  </si>
  <si>
    <t>B4-1</t>
  </si>
  <si>
    <t>A3-5</t>
  </si>
  <si>
    <t>B3-3</t>
  </si>
  <si>
    <t>C3-3</t>
  </si>
  <si>
    <t>C1-5</t>
  </si>
  <si>
    <t>C2-3</t>
  </si>
  <si>
    <t>C1-2</t>
  </si>
  <si>
    <t>C1-4</t>
  </si>
  <si>
    <t>B5-4</t>
  </si>
  <si>
    <t>C4-2</t>
  </si>
  <si>
    <t>C5-4</t>
  </si>
  <si>
    <t>C6-4</t>
  </si>
  <si>
    <t>C4-4</t>
  </si>
  <si>
    <t>C3-4</t>
  </si>
  <si>
    <t>C6-2</t>
  </si>
  <si>
    <t>B5-5</t>
  </si>
  <si>
    <t>C6-1</t>
  </si>
  <si>
    <t>C1-3</t>
  </si>
  <si>
    <t>C1-1</t>
  </si>
  <si>
    <t>A2-5</t>
  </si>
  <si>
    <t>A4-2</t>
  </si>
  <si>
    <t>B1-1</t>
  </si>
  <si>
    <t>C3-5</t>
  </si>
  <si>
    <t>B3-1</t>
  </si>
  <si>
    <t>Blank 06.10.23</t>
  </si>
  <si>
    <t>PCR Blank 4</t>
  </si>
  <si>
    <t>Falt ut</t>
  </si>
  <si>
    <t>A</t>
  </si>
  <si>
    <t>B</t>
  </si>
  <si>
    <t>C</t>
  </si>
  <si>
    <t>D</t>
  </si>
  <si>
    <t>E</t>
  </si>
  <si>
    <t>F</t>
  </si>
  <si>
    <t>G</t>
  </si>
  <si>
    <t>H</t>
  </si>
  <si>
    <t>PCR Blank</t>
  </si>
  <si>
    <t>PCR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</si>
</sst>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8"/>
      <name val="Aptos Narrow"/>
      <family val="2"/>
      <scheme val="minor"/>
    </font>
    <font>
      <sz val="11"/>
      <name val="Aptos Narrow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16" fontId="1" fillId="0" borderId="0" xfId="0" applyNumberFormat="1" applyFont="1"/>
    <xf numFmtId="0" fontId="3" fillId="0" borderId="0" xfId="0" applyFont="1"/>
    <xf numFmtId="0" fontId="4" fillId="0" borderId="0" xfId="0" applyFont="1"/>
    <xf numFmtId="16" fontId="4" fillId="0" borderId="0" xfId="0" applyNumberFormat="1" applyFont="1"/>
    <xf numFmtId="16" fontId="0" fillId="0" borderId="1" xfId="0" applyNumberFormat="1" applyBorder="1" applyAlignment="1">
      <alignment horizontal="left"/>
    </xf>
    <xf numFmtId="0" fontId="1" fillId="2" borderId="1" xfId="0" applyFont="1" applyFill="1" applyBorder="1"/>
    <xf numFmtId="0" fontId="1" fillId="0" borderId="1" xfId="0" applyFont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845E07-8B8E-445A-8358-64172786D8C5}" name="Tabell1" displayName="Tabell1" ref="A1:G84" totalsRowShown="0" headerRowDxfId="8" dataDxfId="7">
  <autoFilter ref="A1:G84" xr:uid="{66845E07-8B8E-445A-8358-64172786D8C5}"/>
  <sortState xmlns:xlrd2="http://schemas.microsoft.com/office/spreadsheetml/2017/richdata2" ref="A2:G84">
    <sortCondition ref="A1:A84"/>
  </sortState>
  <tableColumns count="7">
    <tableColumn id="1" xr3:uid="{7235C606-97B0-463C-B8D5-8501CD84F834}" name="Prøvenummer" dataDxfId="6"/>
    <tableColumn id="2" xr3:uid="{E9FFAAAA-A817-4E5E-AD92-6FA9C90CA52C}" name="reads.in" dataDxfId="5"/>
    <tableColumn id="3" xr3:uid="{9406D017-63A3-44B8-9147-191B7E5F0B64}" name="reads.out" dataDxfId="4"/>
    <tableColumn id="4" xr3:uid="{7FADEC5D-F3AC-41C1-850E-6E83C9B035B4}" name="Posisjonsnummer" dataDxfId="3"/>
    <tableColumn id="5" xr3:uid="{79616052-0ED8-479D-8996-9CDEA12D9AB5}" name="Prøvetakningsdato" dataDxfId="2"/>
    <tableColumn id="7" xr3:uid="{20A7EB36-E7BD-434F-B2F2-89972B23C0F1}" name="Platenummer" dataDxfId="1"/>
    <tableColumn id="6" xr3:uid="{01D95AAD-D60F-4915-9773-528889A01C43}" name="Behandlin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B7C8C-0EE2-4B83-866A-0AAB8C749289}">
  <dimension ref="A1:K334"/>
  <sheetViews>
    <sheetView tabSelected="1" topLeftCell="B1" workbookViewId="0">
      <selection activeCell="I9" sqref="I9"/>
    </sheetView>
  </sheetViews>
  <sheetFormatPr baseColWidth="10" defaultColWidth="11.453125" defaultRowHeight="14.5" x14ac:dyDescent="0.35"/>
  <cols>
    <col min="1" max="1" width="12.81640625" bestFit="1" customWidth="1"/>
    <col min="5" max="5" width="16.26953125" bestFit="1" customWidth="1"/>
    <col min="6" max="6" width="14.1796875" bestFit="1" customWidth="1"/>
    <col min="7" max="7" width="11.7265625" bestFit="1" customWidth="1"/>
    <col min="10" max="10" width="10.81640625" customWidth="1"/>
    <col min="11" max="11" width="11.81640625" bestFit="1" customWidth="1"/>
  </cols>
  <sheetData>
    <row r="1" spans="1:11" x14ac:dyDescent="0.35">
      <c r="A1" t="s">
        <v>0</v>
      </c>
      <c r="B1" s="1" t="s">
        <v>1</v>
      </c>
      <c r="C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2"/>
      <c r="K1" s="2" t="s">
        <v>7</v>
      </c>
    </row>
    <row r="2" spans="1:11" x14ac:dyDescent="0.35">
      <c r="A2" s="1">
        <v>1219</v>
      </c>
      <c r="B2" s="1">
        <v>47977</v>
      </c>
      <c r="C2" s="1">
        <v>40436</v>
      </c>
      <c r="E2" s="2" t="s">
        <v>8</v>
      </c>
      <c r="F2" s="2">
        <f>COUNTIF(C2:C319,"&lt;1000")</f>
        <v>68</v>
      </c>
      <c r="G2" s="2">
        <f>COUNTIF(C320:C334,"&lt;1000")</f>
        <v>15</v>
      </c>
      <c r="H2" s="2">
        <f>F2+G2</f>
        <v>83</v>
      </c>
      <c r="J2" s="2" t="s">
        <v>9</v>
      </c>
      <c r="K2" s="2">
        <f>AVERAGE(C2:C319)</f>
        <v>28471.770440251574</v>
      </c>
    </row>
    <row r="3" spans="1:11" x14ac:dyDescent="0.35">
      <c r="A3" s="1">
        <v>1221</v>
      </c>
      <c r="B3" s="1">
        <v>39163</v>
      </c>
      <c r="C3" s="1">
        <v>35746</v>
      </c>
      <c r="E3" s="2" t="s">
        <v>10</v>
      </c>
      <c r="F3" s="2">
        <f>COUNTIF(C2:C319,"&gt;1000")</f>
        <v>250</v>
      </c>
      <c r="G3" s="2">
        <f>COUNTIF(C320:C334,"&gt;1000")</f>
        <v>0</v>
      </c>
      <c r="H3" s="2">
        <f t="shared" ref="H3:H4" si="0">F3+G3</f>
        <v>250</v>
      </c>
      <c r="J3" s="2" t="s">
        <v>11</v>
      </c>
      <c r="K3" s="2">
        <f>AVERAGE(C320:C334)</f>
        <v>89.733333333333334</v>
      </c>
    </row>
    <row r="4" spans="1:11" x14ac:dyDescent="0.35">
      <c r="A4" s="1">
        <v>1222</v>
      </c>
      <c r="B4" s="1">
        <v>65</v>
      </c>
      <c r="C4" s="1">
        <v>57</v>
      </c>
      <c r="E4" s="2" t="s">
        <v>6</v>
      </c>
      <c r="F4" s="2">
        <f>F2+F3</f>
        <v>318</v>
      </c>
      <c r="G4" s="2">
        <f>G2+G3</f>
        <v>15</v>
      </c>
      <c r="H4" s="2">
        <f t="shared" si="0"/>
        <v>333</v>
      </c>
    </row>
    <row r="5" spans="1:11" x14ac:dyDescent="0.35">
      <c r="A5" s="1">
        <v>1223</v>
      </c>
      <c r="B5" s="1">
        <v>38210</v>
      </c>
      <c r="C5" s="1">
        <v>32997</v>
      </c>
    </row>
    <row r="6" spans="1:11" x14ac:dyDescent="0.35">
      <c r="A6" s="1">
        <v>1224</v>
      </c>
      <c r="B6" s="1">
        <v>29624</v>
      </c>
      <c r="C6" s="1">
        <v>25055</v>
      </c>
    </row>
    <row r="7" spans="1:11" x14ac:dyDescent="0.35">
      <c r="A7" s="1">
        <v>1225</v>
      </c>
      <c r="B7" s="1">
        <v>40015</v>
      </c>
      <c r="C7" s="1">
        <v>36003</v>
      </c>
    </row>
    <row r="8" spans="1:11" x14ac:dyDescent="0.35">
      <c r="A8" s="1">
        <v>1226</v>
      </c>
      <c r="B8" s="1">
        <v>49988</v>
      </c>
      <c r="C8" s="1">
        <v>43751</v>
      </c>
    </row>
    <row r="9" spans="1:11" x14ac:dyDescent="0.35">
      <c r="A9" s="1">
        <v>1227</v>
      </c>
      <c r="B9" s="1">
        <v>24804</v>
      </c>
      <c r="C9" s="1">
        <v>21139</v>
      </c>
    </row>
    <row r="10" spans="1:11" x14ac:dyDescent="0.35">
      <c r="A10" s="1">
        <v>1228</v>
      </c>
      <c r="B10" s="1">
        <v>43037</v>
      </c>
      <c r="C10" s="1">
        <v>38886</v>
      </c>
    </row>
    <row r="11" spans="1:11" x14ac:dyDescent="0.35">
      <c r="A11" s="1">
        <v>1229</v>
      </c>
      <c r="B11" s="1">
        <v>6038</v>
      </c>
      <c r="C11" s="1">
        <v>5531</v>
      </c>
    </row>
    <row r="12" spans="1:11" x14ac:dyDescent="0.35">
      <c r="A12" s="1">
        <v>1230</v>
      </c>
      <c r="B12" s="1">
        <v>35216</v>
      </c>
      <c r="C12" s="1">
        <v>30275</v>
      </c>
    </row>
    <row r="13" spans="1:11" x14ac:dyDescent="0.35">
      <c r="A13" s="1">
        <v>1231</v>
      </c>
      <c r="B13" s="1">
        <v>88666</v>
      </c>
      <c r="C13" s="1">
        <v>75221</v>
      </c>
    </row>
    <row r="14" spans="1:11" x14ac:dyDescent="0.35">
      <c r="A14" s="1">
        <v>1232</v>
      </c>
      <c r="B14" s="1">
        <v>39716</v>
      </c>
      <c r="C14" s="1">
        <v>35199</v>
      </c>
    </row>
    <row r="15" spans="1:11" x14ac:dyDescent="0.35">
      <c r="A15" s="1">
        <v>1233</v>
      </c>
      <c r="B15" s="1">
        <v>37256</v>
      </c>
      <c r="C15" s="1">
        <v>33828</v>
      </c>
    </row>
    <row r="16" spans="1:11" x14ac:dyDescent="0.35">
      <c r="A16" s="1">
        <v>1234</v>
      </c>
      <c r="B16" s="1">
        <v>4</v>
      </c>
      <c r="C16" s="1">
        <v>3</v>
      </c>
    </row>
    <row r="17" spans="1:3" x14ac:dyDescent="0.35">
      <c r="A17" s="1">
        <v>1235</v>
      </c>
      <c r="B17" s="1">
        <v>1337</v>
      </c>
      <c r="C17" s="1">
        <v>1150</v>
      </c>
    </row>
    <row r="18" spans="1:3" x14ac:dyDescent="0.35">
      <c r="A18" s="1">
        <v>1236</v>
      </c>
      <c r="B18" s="1">
        <v>41939</v>
      </c>
      <c r="C18" s="1">
        <v>35946</v>
      </c>
    </row>
    <row r="19" spans="1:3" x14ac:dyDescent="0.35">
      <c r="A19" s="1">
        <v>1237</v>
      </c>
      <c r="B19" s="1">
        <v>28394</v>
      </c>
      <c r="C19" s="1">
        <v>24349</v>
      </c>
    </row>
    <row r="20" spans="1:3" x14ac:dyDescent="0.35">
      <c r="A20" s="1">
        <v>1238</v>
      </c>
      <c r="B20" s="1">
        <v>38</v>
      </c>
      <c r="C20" s="1">
        <v>33</v>
      </c>
    </row>
    <row r="21" spans="1:3" x14ac:dyDescent="0.35">
      <c r="A21" s="1">
        <v>1239</v>
      </c>
      <c r="B21" s="1">
        <v>854</v>
      </c>
      <c r="C21" s="1">
        <v>757</v>
      </c>
    </row>
    <row r="22" spans="1:3" x14ac:dyDescent="0.35">
      <c r="A22" s="1">
        <v>1240</v>
      </c>
      <c r="B22" s="1">
        <v>47139</v>
      </c>
      <c r="C22" s="1">
        <v>42292</v>
      </c>
    </row>
    <row r="23" spans="1:3" x14ac:dyDescent="0.35">
      <c r="A23" s="1">
        <v>1241</v>
      </c>
      <c r="B23" s="1">
        <v>47702</v>
      </c>
      <c r="C23" s="1">
        <v>43636</v>
      </c>
    </row>
    <row r="24" spans="1:3" x14ac:dyDescent="0.35">
      <c r="A24" s="1">
        <v>1242</v>
      </c>
      <c r="B24" s="1">
        <v>103</v>
      </c>
      <c r="C24" s="1">
        <v>89</v>
      </c>
    </row>
    <row r="25" spans="1:3" x14ac:dyDescent="0.35">
      <c r="A25" s="1">
        <v>1243</v>
      </c>
      <c r="B25" s="1">
        <v>4</v>
      </c>
      <c r="C25" s="1">
        <v>2</v>
      </c>
    </row>
    <row r="26" spans="1:3" x14ac:dyDescent="0.35">
      <c r="A26" s="1">
        <v>1244</v>
      </c>
      <c r="B26" s="1">
        <v>68</v>
      </c>
      <c r="C26" s="1">
        <v>57</v>
      </c>
    </row>
    <row r="27" spans="1:3" x14ac:dyDescent="0.35">
      <c r="A27" s="1">
        <v>1245</v>
      </c>
      <c r="B27" s="1">
        <v>42</v>
      </c>
      <c r="C27" s="1">
        <v>34</v>
      </c>
    </row>
    <row r="28" spans="1:3" x14ac:dyDescent="0.35">
      <c r="A28" s="1">
        <v>1246</v>
      </c>
      <c r="B28" s="1">
        <v>37601</v>
      </c>
      <c r="C28" s="1">
        <v>33986</v>
      </c>
    </row>
    <row r="29" spans="1:3" x14ac:dyDescent="0.35">
      <c r="A29" s="1">
        <v>1247</v>
      </c>
      <c r="B29" s="1">
        <v>71</v>
      </c>
      <c r="C29" s="1">
        <v>57</v>
      </c>
    </row>
    <row r="30" spans="1:3" x14ac:dyDescent="0.35">
      <c r="A30" s="1">
        <v>1248</v>
      </c>
      <c r="B30" s="1">
        <v>2</v>
      </c>
      <c r="C30" s="1">
        <v>2</v>
      </c>
    </row>
    <row r="31" spans="1:3" x14ac:dyDescent="0.35">
      <c r="A31" s="1">
        <v>1249</v>
      </c>
      <c r="B31" s="1">
        <v>30925</v>
      </c>
      <c r="C31" s="1">
        <v>26256</v>
      </c>
    </row>
    <row r="32" spans="1:3" x14ac:dyDescent="0.35">
      <c r="A32" s="1">
        <v>1250</v>
      </c>
      <c r="B32" s="1">
        <v>66</v>
      </c>
      <c r="C32" s="1">
        <v>54</v>
      </c>
    </row>
    <row r="33" spans="1:3" x14ac:dyDescent="0.35">
      <c r="A33" s="1">
        <v>1251</v>
      </c>
      <c r="B33" s="1">
        <v>31774</v>
      </c>
      <c r="C33" s="1">
        <v>26973</v>
      </c>
    </row>
    <row r="34" spans="1:3" x14ac:dyDescent="0.35">
      <c r="A34" s="1">
        <v>1252</v>
      </c>
      <c r="B34" s="1">
        <v>112</v>
      </c>
      <c r="C34" s="1">
        <v>105</v>
      </c>
    </row>
    <row r="35" spans="1:3" x14ac:dyDescent="0.35">
      <c r="A35" s="1">
        <v>1253</v>
      </c>
      <c r="B35" s="1">
        <v>855</v>
      </c>
      <c r="C35" s="1">
        <v>772</v>
      </c>
    </row>
    <row r="36" spans="1:3" x14ac:dyDescent="0.35">
      <c r="A36" s="1">
        <v>1254</v>
      </c>
      <c r="B36" s="1">
        <v>63</v>
      </c>
      <c r="C36" s="1">
        <v>53</v>
      </c>
    </row>
    <row r="37" spans="1:3" x14ac:dyDescent="0.35">
      <c r="A37" s="1">
        <v>1255</v>
      </c>
      <c r="B37" s="1">
        <v>21657</v>
      </c>
      <c r="C37" s="1">
        <v>18704</v>
      </c>
    </row>
    <row r="38" spans="1:3" x14ac:dyDescent="0.35">
      <c r="A38" s="1">
        <v>1256</v>
      </c>
      <c r="B38" s="1">
        <v>158</v>
      </c>
      <c r="C38" s="1">
        <v>118</v>
      </c>
    </row>
    <row r="39" spans="1:3" x14ac:dyDescent="0.35">
      <c r="A39" s="1">
        <v>1257</v>
      </c>
      <c r="B39" s="1">
        <v>15</v>
      </c>
      <c r="C39" s="1">
        <v>13</v>
      </c>
    </row>
    <row r="40" spans="1:3" x14ac:dyDescent="0.35">
      <c r="A40" s="1">
        <v>1258</v>
      </c>
      <c r="B40" s="1">
        <v>84</v>
      </c>
      <c r="C40" s="1">
        <v>62</v>
      </c>
    </row>
    <row r="41" spans="1:3" x14ac:dyDescent="0.35">
      <c r="A41" s="1">
        <v>1259</v>
      </c>
      <c r="B41" s="1">
        <v>98</v>
      </c>
      <c r="C41" s="1">
        <v>83</v>
      </c>
    </row>
    <row r="42" spans="1:3" x14ac:dyDescent="0.35">
      <c r="A42" s="1">
        <v>1260</v>
      </c>
      <c r="B42" s="1">
        <v>66</v>
      </c>
      <c r="C42" s="1">
        <v>55</v>
      </c>
    </row>
    <row r="43" spans="1:3" x14ac:dyDescent="0.35">
      <c r="A43" s="1">
        <v>1261</v>
      </c>
      <c r="B43" s="1">
        <v>0</v>
      </c>
      <c r="C43" s="1">
        <v>0</v>
      </c>
    </row>
    <row r="44" spans="1:3" x14ac:dyDescent="0.35">
      <c r="A44" s="1">
        <v>1262</v>
      </c>
      <c r="B44" s="1">
        <v>57</v>
      </c>
      <c r="C44" s="1">
        <v>48</v>
      </c>
    </row>
    <row r="45" spans="1:3" x14ac:dyDescent="0.35">
      <c r="A45" s="1">
        <v>1263</v>
      </c>
      <c r="B45" s="1">
        <v>0</v>
      </c>
      <c r="C45" s="1">
        <v>0</v>
      </c>
    </row>
    <row r="46" spans="1:3" x14ac:dyDescent="0.35">
      <c r="A46" s="1">
        <v>1264</v>
      </c>
      <c r="B46" s="1">
        <v>85</v>
      </c>
      <c r="C46" s="1">
        <v>73</v>
      </c>
    </row>
    <row r="47" spans="1:3" x14ac:dyDescent="0.35">
      <c r="A47" s="1">
        <v>1265</v>
      </c>
      <c r="B47" s="1">
        <v>29768</v>
      </c>
      <c r="C47" s="1">
        <v>26738</v>
      </c>
    </row>
    <row r="48" spans="1:3" x14ac:dyDescent="0.35">
      <c r="A48" s="1">
        <v>1266</v>
      </c>
      <c r="B48" s="1">
        <v>123</v>
      </c>
      <c r="C48" s="1">
        <v>107</v>
      </c>
    </row>
    <row r="49" spans="1:3" x14ac:dyDescent="0.35">
      <c r="A49" s="1">
        <v>1267</v>
      </c>
      <c r="B49" s="1">
        <v>78</v>
      </c>
      <c r="C49" s="1">
        <v>64</v>
      </c>
    </row>
    <row r="50" spans="1:3" x14ac:dyDescent="0.35">
      <c r="A50" s="1">
        <v>1268</v>
      </c>
      <c r="B50" s="1">
        <v>0</v>
      </c>
      <c r="C50" s="1">
        <v>0</v>
      </c>
    </row>
    <row r="51" spans="1:3" x14ac:dyDescent="0.35">
      <c r="A51" s="1">
        <v>1269</v>
      </c>
      <c r="B51" s="1">
        <v>1</v>
      </c>
      <c r="C51" s="1">
        <v>0</v>
      </c>
    </row>
    <row r="52" spans="1:3" x14ac:dyDescent="0.35">
      <c r="A52" s="1">
        <v>1270</v>
      </c>
      <c r="B52" s="1">
        <v>59075</v>
      </c>
      <c r="C52" s="1">
        <v>51170</v>
      </c>
    </row>
    <row r="53" spans="1:3" x14ac:dyDescent="0.35">
      <c r="A53" s="1">
        <v>1271</v>
      </c>
      <c r="B53" s="1">
        <v>27</v>
      </c>
      <c r="C53" s="1">
        <v>25</v>
      </c>
    </row>
    <row r="54" spans="1:3" x14ac:dyDescent="0.35">
      <c r="A54" s="1">
        <v>1272</v>
      </c>
      <c r="B54" s="1">
        <v>4</v>
      </c>
      <c r="C54" s="1">
        <v>4</v>
      </c>
    </row>
    <row r="55" spans="1:3" x14ac:dyDescent="0.35">
      <c r="A55" s="1">
        <v>1273</v>
      </c>
      <c r="B55" s="1">
        <v>3</v>
      </c>
      <c r="C55" s="1">
        <v>2</v>
      </c>
    </row>
    <row r="56" spans="1:3" x14ac:dyDescent="0.35">
      <c r="A56" s="1">
        <v>1274</v>
      </c>
      <c r="B56" s="1">
        <v>31099</v>
      </c>
      <c r="C56" s="1">
        <v>25970</v>
      </c>
    </row>
    <row r="57" spans="1:3" x14ac:dyDescent="0.35">
      <c r="A57" s="1">
        <v>1275</v>
      </c>
      <c r="B57" s="1">
        <v>3</v>
      </c>
      <c r="C57" s="1">
        <v>3</v>
      </c>
    </row>
    <row r="58" spans="1:3" x14ac:dyDescent="0.35">
      <c r="A58" s="1">
        <v>1276</v>
      </c>
      <c r="B58" s="1">
        <v>0</v>
      </c>
      <c r="C58" s="1">
        <v>0</v>
      </c>
    </row>
    <row r="59" spans="1:3" x14ac:dyDescent="0.35">
      <c r="A59" s="1">
        <v>1277</v>
      </c>
      <c r="B59" s="1">
        <v>25071</v>
      </c>
      <c r="C59" s="1">
        <v>22175</v>
      </c>
    </row>
    <row r="60" spans="1:3" x14ac:dyDescent="0.35">
      <c r="A60" s="1">
        <v>1278</v>
      </c>
      <c r="B60" s="1">
        <v>48286</v>
      </c>
      <c r="C60" s="1">
        <v>42106</v>
      </c>
    </row>
    <row r="61" spans="1:3" x14ac:dyDescent="0.35">
      <c r="A61" s="1">
        <v>1279</v>
      </c>
      <c r="B61" s="1">
        <v>49077</v>
      </c>
      <c r="C61" s="1">
        <v>42128</v>
      </c>
    </row>
    <row r="62" spans="1:3" x14ac:dyDescent="0.35">
      <c r="A62" s="1">
        <v>1280</v>
      </c>
      <c r="B62" s="1">
        <v>41976</v>
      </c>
      <c r="C62" s="1">
        <v>36412</v>
      </c>
    </row>
    <row r="63" spans="1:3" x14ac:dyDescent="0.35">
      <c r="A63" s="1">
        <v>1281</v>
      </c>
      <c r="B63" s="1">
        <v>56888</v>
      </c>
      <c r="C63" s="1">
        <v>49867</v>
      </c>
    </row>
    <row r="64" spans="1:3" x14ac:dyDescent="0.35">
      <c r="A64" s="1">
        <v>1282</v>
      </c>
      <c r="B64" s="1">
        <v>30</v>
      </c>
      <c r="C64" s="1">
        <v>22</v>
      </c>
    </row>
    <row r="65" spans="1:3" x14ac:dyDescent="0.35">
      <c r="A65" s="1">
        <v>1283</v>
      </c>
      <c r="B65" s="1">
        <v>38977</v>
      </c>
      <c r="C65" s="1">
        <v>34985</v>
      </c>
    </row>
    <row r="66" spans="1:3" x14ac:dyDescent="0.35">
      <c r="A66" s="1">
        <v>1284</v>
      </c>
      <c r="B66" s="1">
        <v>0</v>
      </c>
      <c r="C66" s="1">
        <v>0</v>
      </c>
    </row>
    <row r="67" spans="1:3" x14ac:dyDescent="0.35">
      <c r="A67" s="1">
        <v>1285</v>
      </c>
      <c r="B67" s="1">
        <v>42368</v>
      </c>
      <c r="C67" s="1">
        <v>36860</v>
      </c>
    </row>
    <row r="68" spans="1:3" x14ac:dyDescent="0.35">
      <c r="A68" s="1">
        <v>1286</v>
      </c>
      <c r="B68" s="1">
        <v>52371</v>
      </c>
      <c r="C68" s="1">
        <v>45990</v>
      </c>
    </row>
    <row r="69" spans="1:3" x14ac:dyDescent="0.35">
      <c r="A69" s="1">
        <v>1287</v>
      </c>
      <c r="B69" s="1">
        <v>31835</v>
      </c>
      <c r="C69" s="1">
        <v>27104</v>
      </c>
    </row>
    <row r="70" spans="1:3" x14ac:dyDescent="0.35">
      <c r="A70" s="1">
        <v>1288</v>
      </c>
      <c r="B70" s="1">
        <v>35097</v>
      </c>
      <c r="C70" s="1">
        <v>30337</v>
      </c>
    </row>
    <row r="71" spans="1:3" x14ac:dyDescent="0.35">
      <c r="A71" s="1">
        <v>1289</v>
      </c>
      <c r="B71" s="1">
        <v>24440</v>
      </c>
      <c r="C71" s="1">
        <v>19753</v>
      </c>
    </row>
    <row r="72" spans="1:3" x14ac:dyDescent="0.35">
      <c r="A72" s="1">
        <v>1290</v>
      </c>
      <c r="B72" s="1">
        <v>0</v>
      </c>
      <c r="C72" s="1">
        <v>0</v>
      </c>
    </row>
    <row r="73" spans="1:3" x14ac:dyDescent="0.35">
      <c r="A73" s="1">
        <v>1291</v>
      </c>
      <c r="B73" s="1">
        <v>26635</v>
      </c>
      <c r="C73" s="1">
        <v>22678</v>
      </c>
    </row>
    <row r="74" spans="1:3" x14ac:dyDescent="0.35">
      <c r="A74" s="1">
        <v>1292</v>
      </c>
      <c r="B74" s="1">
        <v>49515</v>
      </c>
      <c r="C74" s="1">
        <v>41448</v>
      </c>
    </row>
    <row r="75" spans="1:3" x14ac:dyDescent="0.35">
      <c r="A75" s="1">
        <v>1293</v>
      </c>
      <c r="B75" s="1">
        <v>46257</v>
      </c>
      <c r="C75" s="1">
        <v>40591</v>
      </c>
    </row>
    <row r="76" spans="1:3" x14ac:dyDescent="0.35">
      <c r="A76" s="1">
        <v>1294</v>
      </c>
      <c r="B76" s="1">
        <v>50963</v>
      </c>
      <c r="C76" s="1">
        <v>43438</v>
      </c>
    </row>
    <row r="77" spans="1:3" x14ac:dyDescent="0.35">
      <c r="A77" s="1">
        <v>1295</v>
      </c>
      <c r="B77" s="1">
        <v>53527</v>
      </c>
      <c r="C77" s="1">
        <v>46408</v>
      </c>
    </row>
    <row r="78" spans="1:3" x14ac:dyDescent="0.35">
      <c r="A78" s="1">
        <v>1296</v>
      </c>
      <c r="B78" s="1">
        <v>27077</v>
      </c>
      <c r="C78" s="1">
        <v>24203</v>
      </c>
    </row>
    <row r="79" spans="1:3" x14ac:dyDescent="0.35">
      <c r="A79" s="1">
        <v>1297</v>
      </c>
      <c r="B79" s="1">
        <v>53811</v>
      </c>
      <c r="C79" s="1">
        <v>47445</v>
      </c>
    </row>
    <row r="80" spans="1:3" x14ac:dyDescent="0.35">
      <c r="A80" s="1">
        <v>1298</v>
      </c>
      <c r="B80" s="1">
        <v>39419</v>
      </c>
      <c r="C80" s="1">
        <v>33278</v>
      </c>
    </row>
    <row r="81" spans="1:3" x14ac:dyDescent="0.35">
      <c r="A81" s="1">
        <v>1299</v>
      </c>
      <c r="B81" s="1">
        <v>15</v>
      </c>
      <c r="C81" s="1">
        <v>11</v>
      </c>
    </row>
    <row r="82" spans="1:3" x14ac:dyDescent="0.35">
      <c r="A82" s="1">
        <v>1300</v>
      </c>
      <c r="B82" s="1">
        <v>41599</v>
      </c>
      <c r="C82" s="1">
        <v>34876</v>
      </c>
    </row>
    <row r="83" spans="1:3" x14ac:dyDescent="0.35">
      <c r="A83" s="1">
        <v>1301</v>
      </c>
      <c r="B83" s="1">
        <v>51953</v>
      </c>
      <c r="C83" s="1">
        <v>44041</v>
      </c>
    </row>
    <row r="84" spans="1:3" x14ac:dyDescent="0.35">
      <c r="A84" s="1">
        <v>1302</v>
      </c>
      <c r="B84" s="1">
        <v>25653</v>
      </c>
      <c r="C84" s="1">
        <v>21857</v>
      </c>
    </row>
    <row r="85" spans="1:3" x14ac:dyDescent="0.35">
      <c r="A85" s="1">
        <v>1303</v>
      </c>
      <c r="B85" s="1">
        <v>45565</v>
      </c>
      <c r="C85" s="1">
        <v>38793</v>
      </c>
    </row>
    <row r="86" spans="1:3" x14ac:dyDescent="0.35">
      <c r="A86" s="1">
        <v>1304</v>
      </c>
      <c r="B86" s="1">
        <v>41607</v>
      </c>
      <c r="C86" s="1">
        <v>34897</v>
      </c>
    </row>
    <row r="87" spans="1:3" x14ac:dyDescent="0.35">
      <c r="A87" s="1">
        <v>1305</v>
      </c>
      <c r="B87" s="1">
        <v>52704</v>
      </c>
      <c r="C87" s="1">
        <v>46161</v>
      </c>
    </row>
    <row r="88" spans="1:3" x14ac:dyDescent="0.35">
      <c r="A88" s="1">
        <v>1306</v>
      </c>
      <c r="B88" s="1">
        <v>44971</v>
      </c>
      <c r="C88" s="1">
        <v>38626</v>
      </c>
    </row>
    <row r="89" spans="1:3" x14ac:dyDescent="0.35">
      <c r="A89" s="1">
        <v>1307</v>
      </c>
      <c r="B89" s="1">
        <v>32704</v>
      </c>
      <c r="C89" s="1">
        <v>29151</v>
      </c>
    </row>
    <row r="90" spans="1:3" x14ac:dyDescent="0.35">
      <c r="A90" s="1">
        <v>1308</v>
      </c>
      <c r="B90" s="1">
        <v>9573</v>
      </c>
      <c r="C90" s="1">
        <v>8529</v>
      </c>
    </row>
    <row r="91" spans="1:3" x14ac:dyDescent="0.35">
      <c r="A91" s="1">
        <v>1309</v>
      </c>
      <c r="B91" s="1">
        <v>9</v>
      </c>
      <c r="C91" s="1">
        <v>7</v>
      </c>
    </row>
    <row r="92" spans="1:3" x14ac:dyDescent="0.35">
      <c r="A92" s="1">
        <v>1310</v>
      </c>
      <c r="B92" s="1">
        <v>0</v>
      </c>
      <c r="C92" s="1">
        <v>0</v>
      </c>
    </row>
    <row r="93" spans="1:3" x14ac:dyDescent="0.35">
      <c r="A93" s="1">
        <v>1311</v>
      </c>
      <c r="B93" s="1">
        <v>29433</v>
      </c>
      <c r="C93" s="1">
        <v>24380</v>
      </c>
    </row>
    <row r="94" spans="1:3" x14ac:dyDescent="0.35">
      <c r="A94" s="1">
        <v>1312</v>
      </c>
      <c r="B94" s="1">
        <v>16542</v>
      </c>
      <c r="C94" s="1">
        <v>11897</v>
      </c>
    </row>
    <row r="95" spans="1:3" x14ac:dyDescent="0.35">
      <c r="A95" s="1">
        <v>1313</v>
      </c>
      <c r="B95" s="1">
        <v>97</v>
      </c>
      <c r="C95" s="1">
        <v>57</v>
      </c>
    </row>
    <row r="96" spans="1:3" x14ac:dyDescent="0.35">
      <c r="A96" s="1">
        <v>1314</v>
      </c>
      <c r="B96" s="1">
        <v>279</v>
      </c>
      <c r="C96" s="1">
        <v>187</v>
      </c>
    </row>
    <row r="97" spans="1:3" x14ac:dyDescent="0.35">
      <c r="A97" s="1">
        <v>1315</v>
      </c>
      <c r="B97" s="1">
        <v>75210</v>
      </c>
      <c r="C97" s="1">
        <v>51425</v>
      </c>
    </row>
    <row r="98" spans="1:3" x14ac:dyDescent="0.35">
      <c r="A98" s="1">
        <v>1316</v>
      </c>
      <c r="B98" s="1">
        <v>18621</v>
      </c>
      <c r="C98" s="1">
        <v>12689</v>
      </c>
    </row>
    <row r="99" spans="1:3" x14ac:dyDescent="0.35">
      <c r="A99" s="1">
        <v>1317</v>
      </c>
      <c r="B99" s="1">
        <v>23296</v>
      </c>
      <c r="C99" s="1">
        <v>15222</v>
      </c>
    </row>
    <row r="100" spans="1:3" x14ac:dyDescent="0.35">
      <c r="A100" s="1">
        <v>1318</v>
      </c>
      <c r="B100" s="1">
        <v>82097</v>
      </c>
      <c r="C100" s="1">
        <v>61067</v>
      </c>
    </row>
    <row r="101" spans="1:3" x14ac:dyDescent="0.35">
      <c r="A101" s="1">
        <v>1319</v>
      </c>
      <c r="B101" s="1">
        <v>53448</v>
      </c>
      <c r="C101" s="1">
        <v>36460</v>
      </c>
    </row>
    <row r="102" spans="1:3" x14ac:dyDescent="0.35">
      <c r="A102" s="1">
        <v>1320</v>
      </c>
      <c r="B102" s="1">
        <v>897</v>
      </c>
      <c r="C102" s="1">
        <v>570</v>
      </c>
    </row>
    <row r="103" spans="1:3" x14ac:dyDescent="0.35">
      <c r="A103" s="1">
        <v>1321</v>
      </c>
      <c r="B103" s="1">
        <v>30325</v>
      </c>
      <c r="C103" s="1">
        <v>20037</v>
      </c>
    </row>
    <row r="104" spans="1:3" x14ac:dyDescent="0.35">
      <c r="A104" s="1">
        <v>1322</v>
      </c>
      <c r="B104" s="1">
        <v>37462</v>
      </c>
      <c r="C104" s="1">
        <v>26691</v>
      </c>
    </row>
    <row r="105" spans="1:3" x14ac:dyDescent="0.35">
      <c r="A105" s="1">
        <v>1323</v>
      </c>
      <c r="B105" s="1">
        <v>1801</v>
      </c>
      <c r="C105" s="1">
        <v>1263</v>
      </c>
    </row>
    <row r="106" spans="1:3" x14ac:dyDescent="0.35">
      <c r="A106" s="1">
        <v>1324</v>
      </c>
      <c r="B106" s="1">
        <v>48139</v>
      </c>
      <c r="C106" s="1">
        <v>32537</v>
      </c>
    </row>
    <row r="107" spans="1:3" x14ac:dyDescent="0.35">
      <c r="A107" s="1">
        <v>1325</v>
      </c>
      <c r="B107" s="1">
        <v>61671</v>
      </c>
      <c r="C107" s="1">
        <v>44109</v>
      </c>
    </row>
    <row r="108" spans="1:3" x14ac:dyDescent="0.35">
      <c r="A108" s="1">
        <v>1326</v>
      </c>
      <c r="B108" s="1">
        <v>26</v>
      </c>
      <c r="C108" s="1">
        <v>7</v>
      </c>
    </row>
    <row r="109" spans="1:3" x14ac:dyDescent="0.35">
      <c r="A109" s="1">
        <v>1327</v>
      </c>
      <c r="B109" s="1">
        <v>13520</v>
      </c>
      <c r="C109" s="1">
        <v>9831</v>
      </c>
    </row>
    <row r="110" spans="1:3" x14ac:dyDescent="0.35">
      <c r="A110" s="1">
        <v>1328</v>
      </c>
      <c r="B110" s="1">
        <v>20588</v>
      </c>
      <c r="C110" s="1">
        <v>15039</v>
      </c>
    </row>
    <row r="111" spans="1:3" x14ac:dyDescent="0.35">
      <c r="A111" s="1">
        <v>1329</v>
      </c>
      <c r="B111" s="1">
        <v>43679</v>
      </c>
      <c r="C111" s="1">
        <v>31418</v>
      </c>
    </row>
    <row r="112" spans="1:3" x14ac:dyDescent="0.35">
      <c r="A112" s="1">
        <v>1330</v>
      </c>
      <c r="B112" s="1">
        <v>23447</v>
      </c>
      <c r="C112" s="1">
        <v>15524</v>
      </c>
    </row>
    <row r="113" spans="1:3" x14ac:dyDescent="0.35">
      <c r="A113" s="1">
        <v>1331</v>
      </c>
      <c r="B113" s="1">
        <v>474</v>
      </c>
      <c r="C113" s="1">
        <v>252</v>
      </c>
    </row>
    <row r="114" spans="1:3" x14ac:dyDescent="0.35">
      <c r="A114" s="1">
        <v>1332</v>
      </c>
      <c r="B114" s="1">
        <v>92113</v>
      </c>
      <c r="C114" s="1">
        <v>65781</v>
      </c>
    </row>
    <row r="115" spans="1:3" x14ac:dyDescent="0.35">
      <c r="A115" s="1">
        <v>1333</v>
      </c>
      <c r="B115" s="1">
        <v>105139</v>
      </c>
      <c r="C115" s="1">
        <v>73179</v>
      </c>
    </row>
    <row r="116" spans="1:3" x14ac:dyDescent="0.35">
      <c r="A116" s="1">
        <v>1334</v>
      </c>
      <c r="B116" s="1">
        <v>96432</v>
      </c>
      <c r="C116" s="1">
        <v>69793</v>
      </c>
    </row>
    <row r="117" spans="1:3" x14ac:dyDescent="0.35">
      <c r="A117" s="1">
        <v>1335</v>
      </c>
      <c r="B117" s="1">
        <v>28205</v>
      </c>
      <c r="C117" s="1">
        <v>17805</v>
      </c>
    </row>
    <row r="118" spans="1:3" x14ac:dyDescent="0.35">
      <c r="A118" s="1">
        <v>1336</v>
      </c>
      <c r="B118" s="1">
        <v>83514</v>
      </c>
      <c r="C118" s="1">
        <v>63180</v>
      </c>
    </row>
    <row r="119" spans="1:3" x14ac:dyDescent="0.35">
      <c r="A119" s="1">
        <v>1337</v>
      </c>
      <c r="B119" s="1">
        <v>32822</v>
      </c>
      <c r="C119" s="1">
        <v>23963</v>
      </c>
    </row>
    <row r="120" spans="1:3" x14ac:dyDescent="0.35">
      <c r="A120" s="1">
        <v>1338</v>
      </c>
      <c r="B120" s="1">
        <v>44750</v>
      </c>
      <c r="C120" s="1">
        <v>34606</v>
      </c>
    </row>
    <row r="121" spans="1:3" x14ac:dyDescent="0.35">
      <c r="A121" s="1">
        <v>1339</v>
      </c>
      <c r="B121" s="1">
        <v>78664</v>
      </c>
      <c r="C121" s="1">
        <v>57779</v>
      </c>
    </row>
    <row r="122" spans="1:3" x14ac:dyDescent="0.35">
      <c r="A122" s="1">
        <v>1340</v>
      </c>
      <c r="B122" s="1">
        <v>96929</v>
      </c>
      <c r="C122" s="1">
        <v>67957</v>
      </c>
    </row>
    <row r="123" spans="1:3" x14ac:dyDescent="0.35">
      <c r="A123" s="1">
        <v>1341</v>
      </c>
      <c r="B123" s="1">
        <v>19</v>
      </c>
      <c r="C123" s="1">
        <v>10</v>
      </c>
    </row>
    <row r="124" spans="1:3" x14ac:dyDescent="0.35">
      <c r="A124" s="1">
        <v>1342</v>
      </c>
      <c r="B124" s="1">
        <v>249584</v>
      </c>
      <c r="C124" s="1">
        <v>171052</v>
      </c>
    </row>
    <row r="125" spans="1:3" x14ac:dyDescent="0.35">
      <c r="A125" s="1">
        <v>1343</v>
      </c>
      <c r="B125" s="1">
        <v>43223</v>
      </c>
      <c r="C125" s="1">
        <v>31215</v>
      </c>
    </row>
    <row r="126" spans="1:3" x14ac:dyDescent="0.35">
      <c r="A126" s="1">
        <v>1344</v>
      </c>
      <c r="B126" s="1">
        <v>90431</v>
      </c>
      <c r="C126" s="1">
        <v>68622</v>
      </c>
    </row>
    <row r="127" spans="1:3" x14ac:dyDescent="0.35">
      <c r="A127" s="1">
        <v>1345</v>
      </c>
      <c r="B127" s="1">
        <v>15178</v>
      </c>
      <c r="C127" s="1">
        <v>10808</v>
      </c>
    </row>
    <row r="128" spans="1:3" x14ac:dyDescent="0.35">
      <c r="A128" s="1">
        <v>1346</v>
      </c>
      <c r="B128" s="1">
        <v>101391</v>
      </c>
      <c r="C128" s="1">
        <v>68118</v>
      </c>
    </row>
    <row r="129" spans="1:3" x14ac:dyDescent="0.35">
      <c r="A129" s="1">
        <v>1347</v>
      </c>
      <c r="B129" s="1">
        <v>54052</v>
      </c>
      <c r="C129" s="1">
        <v>37246</v>
      </c>
    </row>
    <row r="130" spans="1:3" x14ac:dyDescent="0.35">
      <c r="A130" s="1">
        <v>1348</v>
      </c>
      <c r="B130" s="1">
        <v>34592</v>
      </c>
      <c r="C130" s="1">
        <v>23984</v>
      </c>
    </row>
    <row r="131" spans="1:3" x14ac:dyDescent="0.35">
      <c r="A131" s="1">
        <v>1349</v>
      </c>
      <c r="B131" s="1">
        <v>68809</v>
      </c>
      <c r="C131" s="1">
        <v>45255</v>
      </c>
    </row>
    <row r="132" spans="1:3" x14ac:dyDescent="0.35">
      <c r="A132" s="1">
        <v>1350</v>
      </c>
      <c r="B132" s="1">
        <v>96759</v>
      </c>
      <c r="C132" s="1">
        <v>65325</v>
      </c>
    </row>
    <row r="133" spans="1:3" x14ac:dyDescent="0.35">
      <c r="A133" s="1">
        <v>1351</v>
      </c>
      <c r="B133" s="1">
        <v>54043</v>
      </c>
      <c r="C133" s="1">
        <v>38489</v>
      </c>
    </row>
    <row r="134" spans="1:3" x14ac:dyDescent="0.35">
      <c r="A134" s="1">
        <v>1352</v>
      </c>
      <c r="B134" s="1">
        <v>44296</v>
      </c>
      <c r="C134" s="1">
        <v>32092</v>
      </c>
    </row>
    <row r="135" spans="1:3" x14ac:dyDescent="0.35">
      <c r="A135" s="1">
        <v>1353</v>
      </c>
      <c r="B135" s="1">
        <v>7</v>
      </c>
      <c r="C135" s="1">
        <v>1</v>
      </c>
    </row>
    <row r="136" spans="1:3" x14ac:dyDescent="0.35">
      <c r="A136" s="1">
        <v>1354</v>
      </c>
      <c r="B136" s="1">
        <v>51486</v>
      </c>
      <c r="C136" s="1">
        <v>39376</v>
      </c>
    </row>
    <row r="137" spans="1:3" x14ac:dyDescent="0.35">
      <c r="A137" s="1">
        <v>1355</v>
      </c>
      <c r="B137" s="1">
        <v>4</v>
      </c>
      <c r="C137" s="1">
        <v>2</v>
      </c>
    </row>
    <row r="138" spans="1:3" x14ac:dyDescent="0.35">
      <c r="A138" s="1">
        <v>1356</v>
      </c>
      <c r="B138" s="1">
        <v>61</v>
      </c>
      <c r="C138" s="1">
        <v>43</v>
      </c>
    </row>
    <row r="139" spans="1:3" x14ac:dyDescent="0.35">
      <c r="A139" s="1">
        <v>1357</v>
      </c>
      <c r="B139" s="1">
        <v>59579</v>
      </c>
      <c r="C139" s="1">
        <v>42667</v>
      </c>
    </row>
    <row r="140" spans="1:3" x14ac:dyDescent="0.35">
      <c r="A140" s="1">
        <v>1358</v>
      </c>
      <c r="B140" s="1">
        <v>48531</v>
      </c>
      <c r="C140" s="1">
        <v>34149</v>
      </c>
    </row>
    <row r="141" spans="1:3" x14ac:dyDescent="0.35">
      <c r="A141" s="1">
        <v>1359</v>
      </c>
      <c r="B141" s="1">
        <v>73834</v>
      </c>
      <c r="C141" s="1">
        <v>49009</v>
      </c>
    </row>
    <row r="142" spans="1:3" x14ac:dyDescent="0.35">
      <c r="A142" s="1">
        <v>1360</v>
      </c>
      <c r="B142" s="1">
        <v>55757</v>
      </c>
      <c r="C142" s="1">
        <v>36207</v>
      </c>
    </row>
    <row r="143" spans="1:3" x14ac:dyDescent="0.35">
      <c r="A143" s="1">
        <v>1361</v>
      </c>
      <c r="B143" s="1">
        <v>5454</v>
      </c>
      <c r="C143" s="1">
        <v>3745</v>
      </c>
    </row>
    <row r="144" spans="1:3" x14ac:dyDescent="0.35">
      <c r="A144" s="1">
        <v>1362</v>
      </c>
      <c r="B144" s="1">
        <v>63</v>
      </c>
      <c r="C144" s="1">
        <v>37</v>
      </c>
    </row>
    <row r="145" spans="1:3" x14ac:dyDescent="0.35">
      <c r="A145" s="1">
        <v>1363</v>
      </c>
      <c r="B145" s="1">
        <v>115689</v>
      </c>
      <c r="C145" s="1">
        <v>78183</v>
      </c>
    </row>
    <row r="146" spans="1:3" x14ac:dyDescent="0.35">
      <c r="A146" s="1">
        <v>1364</v>
      </c>
      <c r="B146" s="1">
        <v>355963</v>
      </c>
      <c r="C146" s="1">
        <v>245928</v>
      </c>
    </row>
    <row r="147" spans="1:3" x14ac:dyDescent="0.35">
      <c r="A147" s="1">
        <v>1365</v>
      </c>
      <c r="B147" s="1">
        <v>12</v>
      </c>
      <c r="C147" s="1">
        <v>0</v>
      </c>
    </row>
    <row r="148" spans="1:3" x14ac:dyDescent="0.35">
      <c r="A148" s="1">
        <v>1366</v>
      </c>
      <c r="B148" s="1">
        <v>83630</v>
      </c>
      <c r="C148" s="1">
        <v>54239</v>
      </c>
    </row>
    <row r="149" spans="1:3" x14ac:dyDescent="0.35">
      <c r="A149" s="1">
        <v>1367</v>
      </c>
      <c r="B149" s="1">
        <v>48596</v>
      </c>
      <c r="C149" s="1">
        <v>34251</v>
      </c>
    </row>
    <row r="150" spans="1:3" x14ac:dyDescent="0.35">
      <c r="A150" s="1">
        <v>1368</v>
      </c>
      <c r="B150" s="1">
        <v>45509</v>
      </c>
      <c r="C150" s="1">
        <v>30701</v>
      </c>
    </row>
    <row r="151" spans="1:3" x14ac:dyDescent="0.35">
      <c r="A151" s="1">
        <v>1369</v>
      </c>
      <c r="B151" s="1">
        <v>26810</v>
      </c>
      <c r="C151" s="1">
        <v>19239</v>
      </c>
    </row>
    <row r="152" spans="1:3" x14ac:dyDescent="0.35">
      <c r="A152" s="1">
        <v>1370</v>
      </c>
      <c r="B152" s="1">
        <v>73990</v>
      </c>
      <c r="C152" s="1">
        <v>49665</v>
      </c>
    </row>
    <row r="153" spans="1:3" x14ac:dyDescent="0.35">
      <c r="A153" s="1">
        <v>1371</v>
      </c>
      <c r="B153" s="1">
        <v>61</v>
      </c>
      <c r="C153" s="1">
        <v>39</v>
      </c>
    </row>
    <row r="154" spans="1:3" x14ac:dyDescent="0.35">
      <c r="A154" s="1">
        <v>1372</v>
      </c>
      <c r="B154" s="1">
        <v>94100</v>
      </c>
      <c r="C154" s="1">
        <v>65970</v>
      </c>
    </row>
    <row r="155" spans="1:3" x14ac:dyDescent="0.35">
      <c r="A155" s="1">
        <v>1373</v>
      </c>
      <c r="B155" s="1">
        <v>168337</v>
      </c>
      <c r="C155" s="1">
        <v>121880</v>
      </c>
    </row>
    <row r="156" spans="1:3" x14ac:dyDescent="0.35">
      <c r="A156" s="1">
        <v>1374</v>
      </c>
      <c r="B156" s="1">
        <v>63016</v>
      </c>
      <c r="C156" s="1">
        <v>43846</v>
      </c>
    </row>
    <row r="157" spans="1:3" x14ac:dyDescent="0.35">
      <c r="A157" s="1">
        <v>1375</v>
      </c>
      <c r="B157" s="1">
        <v>66010</v>
      </c>
      <c r="C157" s="1">
        <v>47175</v>
      </c>
    </row>
    <row r="158" spans="1:3" x14ac:dyDescent="0.35">
      <c r="A158" s="1">
        <v>1376</v>
      </c>
      <c r="B158" s="1">
        <v>133</v>
      </c>
      <c r="C158" s="1">
        <v>66</v>
      </c>
    </row>
    <row r="159" spans="1:3" x14ac:dyDescent="0.35">
      <c r="A159" s="1">
        <v>1377</v>
      </c>
      <c r="B159" s="1">
        <v>53638</v>
      </c>
      <c r="C159" s="1">
        <v>35731</v>
      </c>
    </row>
    <row r="160" spans="1:3" x14ac:dyDescent="0.35">
      <c r="A160" s="1">
        <v>1378</v>
      </c>
      <c r="B160" s="1">
        <v>47522</v>
      </c>
      <c r="C160" s="1">
        <v>33611</v>
      </c>
    </row>
    <row r="161" spans="1:3" x14ac:dyDescent="0.35">
      <c r="A161" s="1">
        <v>1379</v>
      </c>
      <c r="B161" s="1">
        <v>53691</v>
      </c>
      <c r="C161" s="1">
        <v>37151</v>
      </c>
    </row>
    <row r="162" spans="1:3" x14ac:dyDescent="0.35">
      <c r="A162" s="1">
        <v>1380</v>
      </c>
      <c r="B162" s="1">
        <v>52402</v>
      </c>
      <c r="C162" s="1">
        <v>38927</v>
      </c>
    </row>
    <row r="163" spans="1:3" x14ac:dyDescent="0.35">
      <c r="A163" s="1">
        <v>1381</v>
      </c>
      <c r="B163" s="1">
        <v>80894</v>
      </c>
      <c r="C163" s="1">
        <v>48732</v>
      </c>
    </row>
    <row r="164" spans="1:3" x14ac:dyDescent="0.35">
      <c r="A164" s="1">
        <v>1382</v>
      </c>
      <c r="B164" s="1">
        <v>81249</v>
      </c>
      <c r="C164" s="1">
        <v>61078</v>
      </c>
    </row>
    <row r="165" spans="1:3" x14ac:dyDescent="0.35">
      <c r="A165" s="1">
        <v>1383</v>
      </c>
      <c r="B165" s="1">
        <v>65347</v>
      </c>
      <c r="C165" s="1">
        <v>42552</v>
      </c>
    </row>
    <row r="166" spans="1:3" x14ac:dyDescent="0.35">
      <c r="A166" s="1">
        <v>1384</v>
      </c>
      <c r="B166" s="1">
        <v>71644</v>
      </c>
      <c r="C166" s="1">
        <v>46483</v>
      </c>
    </row>
    <row r="167" spans="1:3" x14ac:dyDescent="0.35">
      <c r="A167" s="1">
        <v>1385</v>
      </c>
      <c r="B167" s="1">
        <v>341685</v>
      </c>
      <c r="C167" s="1">
        <v>212722</v>
      </c>
    </row>
    <row r="168" spans="1:3" x14ac:dyDescent="0.35">
      <c r="A168" s="1">
        <v>1386</v>
      </c>
      <c r="B168" s="1">
        <v>63784</v>
      </c>
      <c r="C168" s="1">
        <v>41385</v>
      </c>
    </row>
    <row r="169" spans="1:3" x14ac:dyDescent="0.35">
      <c r="A169" s="1">
        <v>1387</v>
      </c>
      <c r="B169" s="1">
        <v>83376</v>
      </c>
      <c r="C169" s="1">
        <v>57674</v>
      </c>
    </row>
    <row r="170" spans="1:3" x14ac:dyDescent="0.35">
      <c r="A170" s="1">
        <v>1388</v>
      </c>
      <c r="B170" s="1">
        <v>105180</v>
      </c>
      <c r="C170" s="1">
        <v>76525</v>
      </c>
    </row>
    <row r="171" spans="1:3" x14ac:dyDescent="0.35">
      <c r="A171" s="1">
        <v>1389</v>
      </c>
      <c r="B171" s="1">
        <v>103136</v>
      </c>
      <c r="C171" s="1">
        <v>65350</v>
      </c>
    </row>
    <row r="172" spans="1:3" x14ac:dyDescent="0.35">
      <c r="A172" s="1">
        <v>1390</v>
      </c>
      <c r="B172" s="1">
        <v>121965</v>
      </c>
      <c r="C172" s="1">
        <v>82055</v>
      </c>
    </row>
    <row r="173" spans="1:3" x14ac:dyDescent="0.35">
      <c r="A173" s="1">
        <v>1391</v>
      </c>
      <c r="B173" s="1">
        <v>114224</v>
      </c>
      <c r="C173" s="1">
        <v>82417</v>
      </c>
    </row>
    <row r="174" spans="1:3" x14ac:dyDescent="0.35">
      <c r="A174" s="1">
        <v>1392</v>
      </c>
      <c r="B174" s="1">
        <v>84579</v>
      </c>
      <c r="C174" s="1">
        <v>56912</v>
      </c>
    </row>
    <row r="175" spans="1:3" x14ac:dyDescent="0.35">
      <c r="A175" s="1">
        <v>1393</v>
      </c>
      <c r="B175" s="1">
        <v>221</v>
      </c>
      <c r="C175" s="1">
        <v>147</v>
      </c>
    </row>
    <row r="176" spans="1:3" x14ac:dyDescent="0.35">
      <c r="A176" s="1">
        <v>1394</v>
      </c>
      <c r="B176" s="1">
        <v>76819</v>
      </c>
      <c r="C176" s="1">
        <v>53258</v>
      </c>
    </row>
    <row r="177" spans="1:3" x14ac:dyDescent="0.35">
      <c r="A177" s="1">
        <v>1395</v>
      </c>
      <c r="B177" s="1">
        <v>81837</v>
      </c>
      <c r="C177" s="1">
        <v>52974</v>
      </c>
    </row>
    <row r="178" spans="1:3" x14ac:dyDescent="0.35">
      <c r="A178" s="1">
        <v>1396</v>
      </c>
      <c r="B178" s="1">
        <v>83459</v>
      </c>
      <c r="C178" s="1">
        <v>56811</v>
      </c>
    </row>
    <row r="179" spans="1:3" x14ac:dyDescent="0.35">
      <c r="A179" s="1">
        <v>1397</v>
      </c>
      <c r="B179" s="1">
        <v>391</v>
      </c>
      <c r="C179" s="1">
        <v>186</v>
      </c>
    </row>
    <row r="180" spans="1:3" x14ac:dyDescent="0.35">
      <c r="A180" s="1">
        <v>1398</v>
      </c>
      <c r="B180" s="1">
        <v>75286</v>
      </c>
      <c r="C180" s="1">
        <v>50952</v>
      </c>
    </row>
    <row r="181" spans="1:3" x14ac:dyDescent="0.35">
      <c r="A181" s="1">
        <v>1399</v>
      </c>
      <c r="B181" s="1">
        <v>43715</v>
      </c>
      <c r="C181" s="1">
        <v>28315</v>
      </c>
    </row>
    <row r="182" spans="1:3" x14ac:dyDescent="0.35">
      <c r="A182" s="1">
        <v>1400</v>
      </c>
      <c r="B182" s="1">
        <v>21487</v>
      </c>
      <c r="C182" s="1">
        <v>16104</v>
      </c>
    </row>
    <row r="183" spans="1:3" x14ac:dyDescent="0.35">
      <c r="A183" s="1">
        <v>1401</v>
      </c>
      <c r="B183" s="1">
        <v>42</v>
      </c>
      <c r="C183" s="1">
        <v>2</v>
      </c>
    </row>
    <row r="184" spans="1:3" x14ac:dyDescent="0.35">
      <c r="A184" s="1">
        <v>1402</v>
      </c>
      <c r="B184" s="1">
        <v>145306</v>
      </c>
      <c r="C184" s="1">
        <v>105132</v>
      </c>
    </row>
    <row r="185" spans="1:3" x14ac:dyDescent="0.35">
      <c r="A185" s="1">
        <v>1403</v>
      </c>
      <c r="B185" s="1">
        <v>39187</v>
      </c>
      <c r="C185" s="1">
        <v>26290</v>
      </c>
    </row>
    <row r="186" spans="1:3" x14ac:dyDescent="0.35">
      <c r="A186" s="1">
        <v>1404</v>
      </c>
      <c r="B186" s="1">
        <v>4461</v>
      </c>
      <c r="C186" s="1">
        <v>3287</v>
      </c>
    </row>
    <row r="187" spans="1:3" x14ac:dyDescent="0.35">
      <c r="A187" s="1">
        <v>1405</v>
      </c>
      <c r="B187" s="1">
        <v>4</v>
      </c>
      <c r="C187" s="1">
        <v>0</v>
      </c>
    </row>
    <row r="188" spans="1:3" x14ac:dyDescent="0.35">
      <c r="A188" s="1">
        <v>1406</v>
      </c>
      <c r="B188" s="1">
        <v>4811</v>
      </c>
      <c r="C188" s="1">
        <v>3563</v>
      </c>
    </row>
    <row r="189" spans="1:3" x14ac:dyDescent="0.35">
      <c r="A189" s="1">
        <v>1407</v>
      </c>
      <c r="B189" s="1">
        <v>14295</v>
      </c>
      <c r="C189" s="1">
        <v>10146</v>
      </c>
    </row>
    <row r="190" spans="1:3" x14ac:dyDescent="0.35">
      <c r="A190" s="1">
        <v>1408</v>
      </c>
      <c r="B190" s="1">
        <v>4455</v>
      </c>
      <c r="C190" s="1">
        <v>3000</v>
      </c>
    </row>
    <row r="191" spans="1:3" x14ac:dyDescent="0.35">
      <c r="A191" s="1">
        <v>1409</v>
      </c>
      <c r="B191" s="1">
        <v>6676</v>
      </c>
      <c r="C191" s="1">
        <v>4606</v>
      </c>
    </row>
    <row r="192" spans="1:3" x14ac:dyDescent="0.35">
      <c r="A192" s="1">
        <v>1410</v>
      </c>
      <c r="B192" s="1">
        <v>30275</v>
      </c>
      <c r="C192" s="1">
        <v>21065</v>
      </c>
    </row>
    <row r="193" spans="1:3" x14ac:dyDescent="0.35">
      <c r="A193" s="1">
        <v>1411</v>
      </c>
      <c r="B193" s="1">
        <v>18687</v>
      </c>
      <c r="C193" s="1">
        <v>12434</v>
      </c>
    </row>
    <row r="194" spans="1:3" x14ac:dyDescent="0.35">
      <c r="A194" s="1">
        <v>1412</v>
      </c>
      <c r="B194" s="1">
        <v>819</v>
      </c>
      <c r="C194" s="1">
        <v>594</v>
      </c>
    </row>
    <row r="195" spans="1:3" x14ac:dyDescent="0.35">
      <c r="A195" s="1">
        <v>1413</v>
      </c>
      <c r="B195" s="1">
        <v>10640</v>
      </c>
      <c r="C195" s="1">
        <v>6837</v>
      </c>
    </row>
    <row r="196" spans="1:3" x14ac:dyDescent="0.35">
      <c r="A196" s="1">
        <v>1414</v>
      </c>
      <c r="B196" s="1">
        <v>13361</v>
      </c>
      <c r="C196" s="1">
        <v>9209</v>
      </c>
    </row>
    <row r="197" spans="1:3" x14ac:dyDescent="0.35">
      <c r="A197" s="1">
        <v>1415</v>
      </c>
      <c r="B197" s="1">
        <v>14557</v>
      </c>
      <c r="C197" s="1">
        <v>10358</v>
      </c>
    </row>
    <row r="198" spans="1:3" x14ac:dyDescent="0.35">
      <c r="A198" s="1">
        <v>1416</v>
      </c>
      <c r="B198" s="1">
        <v>15857</v>
      </c>
      <c r="C198" s="1">
        <v>10941</v>
      </c>
    </row>
    <row r="199" spans="1:3" x14ac:dyDescent="0.35">
      <c r="A199" s="1">
        <v>1417</v>
      </c>
      <c r="B199" s="1">
        <v>22781</v>
      </c>
      <c r="C199" s="1">
        <v>14173</v>
      </c>
    </row>
    <row r="200" spans="1:3" x14ac:dyDescent="0.35">
      <c r="A200" s="1">
        <v>1418</v>
      </c>
      <c r="B200" s="1">
        <v>16306</v>
      </c>
      <c r="C200" s="1">
        <v>11119</v>
      </c>
    </row>
    <row r="201" spans="1:3" x14ac:dyDescent="0.35">
      <c r="A201" s="1">
        <v>1419</v>
      </c>
      <c r="B201" s="1">
        <v>5</v>
      </c>
      <c r="C201" s="1">
        <v>1</v>
      </c>
    </row>
    <row r="202" spans="1:3" x14ac:dyDescent="0.35">
      <c r="A202" s="1">
        <v>1420</v>
      </c>
      <c r="B202" s="1">
        <v>2425</v>
      </c>
      <c r="C202" s="1">
        <v>1653</v>
      </c>
    </row>
    <row r="203" spans="1:3" x14ac:dyDescent="0.35">
      <c r="A203" s="1">
        <v>1421</v>
      </c>
      <c r="B203" s="1">
        <v>5912</v>
      </c>
      <c r="C203" s="1">
        <v>4347</v>
      </c>
    </row>
    <row r="204" spans="1:3" x14ac:dyDescent="0.35">
      <c r="A204" s="1">
        <v>1422</v>
      </c>
      <c r="B204" s="1">
        <v>20973</v>
      </c>
      <c r="C204" s="1">
        <v>14271</v>
      </c>
    </row>
    <row r="205" spans="1:3" x14ac:dyDescent="0.35">
      <c r="A205" s="1">
        <v>1423</v>
      </c>
      <c r="B205" s="1">
        <v>6194</v>
      </c>
      <c r="C205" s="1">
        <v>3973</v>
      </c>
    </row>
    <row r="206" spans="1:3" x14ac:dyDescent="0.35">
      <c r="A206" s="1">
        <v>1424</v>
      </c>
      <c r="B206" s="1">
        <v>123</v>
      </c>
      <c r="C206" s="1">
        <v>58</v>
      </c>
    </row>
    <row r="207" spans="1:3" x14ac:dyDescent="0.35">
      <c r="A207" s="1">
        <v>1425</v>
      </c>
      <c r="B207" s="1">
        <v>12331</v>
      </c>
      <c r="C207" s="1">
        <v>7583</v>
      </c>
    </row>
    <row r="208" spans="1:3" x14ac:dyDescent="0.35">
      <c r="A208" s="1">
        <v>1426</v>
      </c>
      <c r="B208" s="1">
        <v>22522</v>
      </c>
      <c r="C208" s="1">
        <v>15413</v>
      </c>
    </row>
    <row r="209" spans="1:3" x14ac:dyDescent="0.35">
      <c r="A209" s="1">
        <v>1427</v>
      </c>
      <c r="B209" s="1">
        <v>24851</v>
      </c>
      <c r="C209" s="1">
        <v>17329</v>
      </c>
    </row>
    <row r="210" spans="1:3" x14ac:dyDescent="0.35">
      <c r="A210" s="1">
        <v>1428</v>
      </c>
      <c r="B210" s="1">
        <v>7116</v>
      </c>
      <c r="C210" s="1">
        <v>4464</v>
      </c>
    </row>
    <row r="211" spans="1:3" x14ac:dyDescent="0.35">
      <c r="A211" s="1">
        <v>1429</v>
      </c>
      <c r="B211" s="1">
        <v>21723</v>
      </c>
      <c r="C211" s="1">
        <v>15917</v>
      </c>
    </row>
    <row r="212" spans="1:3" x14ac:dyDescent="0.35">
      <c r="A212" s="1">
        <v>1430</v>
      </c>
      <c r="B212" s="1">
        <v>12320</v>
      </c>
      <c r="C212" s="1">
        <v>9425</v>
      </c>
    </row>
    <row r="213" spans="1:3" x14ac:dyDescent="0.35">
      <c r="A213" s="1">
        <v>1431</v>
      </c>
      <c r="B213" s="1">
        <v>9019</v>
      </c>
      <c r="C213" s="1">
        <v>6484</v>
      </c>
    </row>
    <row r="214" spans="1:3" x14ac:dyDescent="0.35">
      <c r="A214" s="1">
        <v>1432</v>
      </c>
      <c r="B214" s="1">
        <v>24933</v>
      </c>
      <c r="C214" s="1">
        <v>17293</v>
      </c>
    </row>
    <row r="215" spans="1:3" x14ac:dyDescent="0.35">
      <c r="A215" s="1">
        <v>1433</v>
      </c>
      <c r="B215" s="1">
        <v>58629</v>
      </c>
      <c r="C215" s="1">
        <v>39586</v>
      </c>
    </row>
    <row r="216" spans="1:3" x14ac:dyDescent="0.35">
      <c r="A216" s="1">
        <v>1434</v>
      </c>
      <c r="B216" s="1">
        <v>4</v>
      </c>
      <c r="C216" s="1">
        <v>2</v>
      </c>
    </row>
    <row r="217" spans="1:3" x14ac:dyDescent="0.35">
      <c r="A217" s="1">
        <v>1436</v>
      </c>
      <c r="B217" s="1">
        <v>40415</v>
      </c>
      <c r="C217" s="1">
        <v>25097</v>
      </c>
    </row>
    <row r="218" spans="1:3" x14ac:dyDescent="0.35">
      <c r="A218" s="1">
        <v>1437</v>
      </c>
      <c r="B218" s="1">
        <v>12328</v>
      </c>
      <c r="C218" s="1">
        <v>8753</v>
      </c>
    </row>
    <row r="219" spans="1:3" x14ac:dyDescent="0.35">
      <c r="A219" s="1">
        <v>1438</v>
      </c>
      <c r="B219" s="1">
        <v>6912</v>
      </c>
      <c r="C219" s="1">
        <v>5110</v>
      </c>
    </row>
    <row r="220" spans="1:3" x14ac:dyDescent="0.35">
      <c r="A220" s="1">
        <v>1439</v>
      </c>
      <c r="B220" s="1">
        <v>10019</v>
      </c>
      <c r="C220" s="1">
        <v>6782</v>
      </c>
    </row>
    <row r="221" spans="1:3" x14ac:dyDescent="0.35">
      <c r="A221" s="1">
        <v>1440</v>
      </c>
      <c r="B221" s="1">
        <v>12695</v>
      </c>
      <c r="C221" s="1">
        <v>8721</v>
      </c>
    </row>
    <row r="222" spans="1:3" x14ac:dyDescent="0.35">
      <c r="A222" s="1">
        <v>1441</v>
      </c>
      <c r="B222" s="1">
        <v>12152</v>
      </c>
      <c r="C222" s="1">
        <v>8768</v>
      </c>
    </row>
    <row r="223" spans="1:3" x14ac:dyDescent="0.35">
      <c r="A223" s="1">
        <v>1442</v>
      </c>
      <c r="B223" s="1">
        <v>5681</v>
      </c>
      <c r="C223" s="1">
        <v>3421</v>
      </c>
    </row>
    <row r="224" spans="1:3" x14ac:dyDescent="0.35">
      <c r="A224" s="1">
        <v>1443</v>
      </c>
      <c r="B224" s="1">
        <v>18331</v>
      </c>
      <c r="C224" s="1">
        <v>12644</v>
      </c>
    </row>
    <row r="225" spans="1:3" x14ac:dyDescent="0.35">
      <c r="A225" s="1">
        <v>1444</v>
      </c>
      <c r="B225" s="1">
        <v>8330</v>
      </c>
      <c r="C225" s="1">
        <v>5907</v>
      </c>
    </row>
    <row r="226" spans="1:3" x14ac:dyDescent="0.35">
      <c r="A226" s="1">
        <v>1445</v>
      </c>
      <c r="B226" s="1">
        <v>24729</v>
      </c>
      <c r="C226" s="1">
        <v>17911</v>
      </c>
    </row>
    <row r="227" spans="1:3" x14ac:dyDescent="0.35">
      <c r="A227" s="1">
        <v>1446</v>
      </c>
      <c r="B227" s="1">
        <v>9448</v>
      </c>
      <c r="C227" s="1">
        <v>6666</v>
      </c>
    </row>
    <row r="228" spans="1:3" x14ac:dyDescent="0.35">
      <c r="A228" s="1">
        <v>1447</v>
      </c>
      <c r="B228" s="1">
        <v>1</v>
      </c>
      <c r="C228" s="1">
        <v>0</v>
      </c>
    </row>
    <row r="229" spans="1:3" x14ac:dyDescent="0.35">
      <c r="A229" s="1">
        <v>1448</v>
      </c>
      <c r="B229" s="1">
        <v>9996</v>
      </c>
      <c r="C229" s="1">
        <v>6856</v>
      </c>
    </row>
    <row r="230" spans="1:3" x14ac:dyDescent="0.35">
      <c r="A230" s="1">
        <v>1449</v>
      </c>
      <c r="B230" s="1">
        <v>2</v>
      </c>
      <c r="C230" s="1">
        <v>1</v>
      </c>
    </row>
    <row r="231" spans="1:3" x14ac:dyDescent="0.35">
      <c r="A231" s="1">
        <v>1450</v>
      </c>
      <c r="B231" s="1">
        <v>7249</v>
      </c>
      <c r="C231" s="1">
        <v>4721</v>
      </c>
    </row>
    <row r="232" spans="1:3" x14ac:dyDescent="0.35">
      <c r="A232" s="1">
        <v>1451</v>
      </c>
      <c r="B232" s="1">
        <v>7946</v>
      </c>
      <c r="C232" s="1">
        <v>5259</v>
      </c>
    </row>
    <row r="233" spans="1:3" x14ac:dyDescent="0.35">
      <c r="A233" s="1">
        <v>1452</v>
      </c>
      <c r="B233" s="1">
        <v>14657</v>
      </c>
      <c r="C233" s="1">
        <v>10068</v>
      </c>
    </row>
    <row r="234" spans="1:3" x14ac:dyDescent="0.35">
      <c r="A234" s="1">
        <v>1453</v>
      </c>
      <c r="B234" s="1">
        <v>15327</v>
      </c>
      <c r="C234" s="1">
        <v>10074</v>
      </c>
    </row>
    <row r="235" spans="1:3" x14ac:dyDescent="0.35">
      <c r="A235" s="1">
        <v>1454</v>
      </c>
      <c r="B235" s="1">
        <v>5373</v>
      </c>
      <c r="C235" s="1">
        <v>3463</v>
      </c>
    </row>
    <row r="236" spans="1:3" x14ac:dyDescent="0.35">
      <c r="A236" s="1">
        <v>1455</v>
      </c>
      <c r="B236" s="1">
        <v>15553</v>
      </c>
      <c r="C236" s="1">
        <v>11421</v>
      </c>
    </row>
    <row r="237" spans="1:3" x14ac:dyDescent="0.35">
      <c r="A237" s="1">
        <v>1456</v>
      </c>
      <c r="B237" s="1">
        <v>9032</v>
      </c>
      <c r="C237" s="1">
        <v>6419</v>
      </c>
    </row>
    <row r="238" spans="1:3" x14ac:dyDescent="0.35">
      <c r="A238" s="1">
        <v>1457</v>
      </c>
      <c r="B238" s="1">
        <v>12842</v>
      </c>
      <c r="C238" s="1">
        <v>8002</v>
      </c>
    </row>
    <row r="239" spans="1:3" x14ac:dyDescent="0.35">
      <c r="A239" s="1">
        <v>1458</v>
      </c>
      <c r="B239" s="1">
        <v>17125</v>
      </c>
      <c r="C239" s="1">
        <v>11797</v>
      </c>
    </row>
    <row r="240" spans="1:3" x14ac:dyDescent="0.35">
      <c r="A240" s="1">
        <v>1459</v>
      </c>
      <c r="B240" s="1">
        <v>2</v>
      </c>
      <c r="C240" s="1">
        <v>0</v>
      </c>
    </row>
    <row r="241" spans="1:3" x14ac:dyDescent="0.35">
      <c r="A241" s="1">
        <v>1460</v>
      </c>
      <c r="B241" s="1">
        <v>12580</v>
      </c>
      <c r="C241" s="1">
        <v>9369</v>
      </c>
    </row>
    <row r="242" spans="1:3" x14ac:dyDescent="0.35">
      <c r="A242" s="1">
        <v>1461</v>
      </c>
      <c r="B242" s="1">
        <v>24426</v>
      </c>
      <c r="C242" s="1">
        <v>16023</v>
      </c>
    </row>
    <row r="243" spans="1:3" x14ac:dyDescent="0.35">
      <c r="A243" s="1">
        <v>1462</v>
      </c>
      <c r="B243" s="1">
        <v>9234</v>
      </c>
      <c r="C243" s="1">
        <v>6349</v>
      </c>
    </row>
    <row r="244" spans="1:3" x14ac:dyDescent="0.35">
      <c r="A244" s="1">
        <v>1463</v>
      </c>
      <c r="B244" s="1">
        <v>8307</v>
      </c>
      <c r="C244" s="1">
        <v>5279</v>
      </c>
    </row>
    <row r="245" spans="1:3" x14ac:dyDescent="0.35">
      <c r="A245" s="1">
        <v>1464</v>
      </c>
      <c r="B245" s="1">
        <v>8842</v>
      </c>
      <c r="C245" s="1">
        <v>6220</v>
      </c>
    </row>
    <row r="246" spans="1:3" x14ac:dyDescent="0.35">
      <c r="A246" s="1">
        <v>1465</v>
      </c>
      <c r="B246" s="1">
        <v>28948</v>
      </c>
      <c r="C246" s="1">
        <v>20998</v>
      </c>
    </row>
    <row r="247" spans="1:3" x14ac:dyDescent="0.35">
      <c r="A247" s="1">
        <v>1466</v>
      </c>
      <c r="B247" s="1">
        <v>36237</v>
      </c>
      <c r="C247" s="1">
        <v>25797</v>
      </c>
    </row>
    <row r="248" spans="1:3" x14ac:dyDescent="0.35">
      <c r="A248" s="1">
        <v>1467</v>
      </c>
      <c r="B248" s="1">
        <v>10012</v>
      </c>
      <c r="C248" s="1">
        <v>6700</v>
      </c>
    </row>
    <row r="249" spans="1:3" x14ac:dyDescent="0.35">
      <c r="A249" s="1">
        <v>1468</v>
      </c>
      <c r="B249" s="1">
        <v>21789</v>
      </c>
      <c r="C249" s="1">
        <v>16789</v>
      </c>
    </row>
    <row r="250" spans="1:3" x14ac:dyDescent="0.35">
      <c r="A250" s="1">
        <v>1469</v>
      </c>
      <c r="B250" s="1">
        <v>9398</v>
      </c>
      <c r="C250" s="1">
        <v>6260</v>
      </c>
    </row>
    <row r="251" spans="1:3" x14ac:dyDescent="0.35">
      <c r="A251" s="1">
        <v>1470</v>
      </c>
      <c r="B251" s="1">
        <v>19278</v>
      </c>
      <c r="C251" s="1">
        <v>13144</v>
      </c>
    </row>
    <row r="252" spans="1:3" x14ac:dyDescent="0.35">
      <c r="A252" s="1">
        <v>1471</v>
      </c>
      <c r="B252" s="1">
        <v>2280</v>
      </c>
      <c r="C252" s="1">
        <v>1555</v>
      </c>
    </row>
    <row r="253" spans="1:3" x14ac:dyDescent="0.35">
      <c r="A253" s="1">
        <v>1472</v>
      </c>
      <c r="B253" s="1">
        <v>12885</v>
      </c>
      <c r="C253" s="1">
        <v>9403</v>
      </c>
    </row>
    <row r="254" spans="1:3" x14ac:dyDescent="0.35">
      <c r="A254" s="1">
        <v>1473</v>
      </c>
      <c r="B254" s="1">
        <v>14828</v>
      </c>
      <c r="C254" s="1">
        <v>11648</v>
      </c>
    </row>
    <row r="255" spans="1:3" x14ac:dyDescent="0.35">
      <c r="A255" s="1">
        <v>1474</v>
      </c>
      <c r="B255" s="1">
        <v>4079</v>
      </c>
      <c r="C255" s="1">
        <v>2489</v>
      </c>
    </row>
    <row r="256" spans="1:3" x14ac:dyDescent="0.35">
      <c r="A256" s="1">
        <v>1475</v>
      </c>
      <c r="B256" s="1">
        <v>15061</v>
      </c>
      <c r="C256" s="1">
        <v>11810</v>
      </c>
    </row>
    <row r="257" spans="1:3" x14ac:dyDescent="0.35">
      <c r="A257" s="1">
        <v>1476</v>
      </c>
      <c r="B257" s="1">
        <v>20062</v>
      </c>
      <c r="C257" s="1">
        <v>13908</v>
      </c>
    </row>
    <row r="258" spans="1:3" x14ac:dyDescent="0.35">
      <c r="A258" s="1">
        <v>1477</v>
      </c>
      <c r="B258" s="1">
        <v>10191</v>
      </c>
      <c r="C258" s="1">
        <v>6239</v>
      </c>
    </row>
    <row r="259" spans="1:3" x14ac:dyDescent="0.35">
      <c r="A259" s="1">
        <v>1478</v>
      </c>
      <c r="B259" s="1">
        <v>27490</v>
      </c>
      <c r="C259" s="1">
        <v>16952</v>
      </c>
    </row>
    <row r="260" spans="1:3" x14ac:dyDescent="0.35">
      <c r="A260" s="1">
        <v>1479</v>
      </c>
      <c r="B260" s="1">
        <v>4421</v>
      </c>
      <c r="C260" s="1">
        <v>2878</v>
      </c>
    </row>
    <row r="261" spans="1:3" x14ac:dyDescent="0.35">
      <c r="A261" s="1">
        <v>1480</v>
      </c>
      <c r="B261" s="1">
        <v>13146</v>
      </c>
      <c r="C261" s="1">
        <v>10050</v>
      </c>
    </row>
    <row r="262" spans="1:3" x14ac:dyDescent="0.35">
      <c r="A262" s="1">
        <v>1481</v>
      </c>
      <c r="B262" s="1">
        <v>14710</v>
      </c>
      <c r="C262" s="1">
        <v>9960</v>
      </c>
    </row>
    <row r="263" spans="1:3" x14ac:dyDescent="0.35">
      <c r="A263" s="1">
        <v>1482</v>
      </c>
      <c r="B263" s="1">
        <v>82140</v>
      </c>
      <c r="C263" s="1">
        <v>59685</v>
      </c>
    </row>
    <row r="264" spans="1:3" x14ac:dyDescent="0.35">
      <c r="A264" s="1">
        <v>1483</v>
      </c>
      <c r="B264" s="1">
        <v>16595</v>
      </c>
      <c r="C264" s="1">
        <v>11344</v>
      </c>
    </row>
    <row r="265" spans="1:3" x14ac:dyDescent="0.35">
      <c r="A265" s="1">
        <v>1484</v>
      </c>
      <c r="B265" s="1">
        <v>69530</v>
      </c>
      <c r="C265" s="1">
        <v>48438</v>
      </c>
    </row>
    <row r="266" spans="1:3" x14ac:dyDescent="0.35">
      <c r="A266" s="1">
        <v>1485</v>
      </c>
      <c r="B266" s="1">
        <v>5624</v>
      </c>
      <c r="C266" s="1">
        <v>4032</v>
      </c>
    </row>
    <row r="267" spans="1:3" x14ac:dyDescent="0.35">
      <c r="A267" s="1">
        <v>1486</v>
      </c>
      <c r="B267" s="1">
        <v>10599</v>
      </c>
      <c r="C267" s="1">
        <v>6767</v>
      </c>
    </row>
    <row r="268" spans="1:3" x14ac:dyDescent="0.35">
      <c r="A268" s="1">
        <v>1487</v>
      </c>
      <c r="B268" s="1">
        <v>35503</v>
      </c>
      <c r="C268" s="1">
        <v>25251</v>
      </c>
    </row>
    <row r="269" spans="1:3" x14ac:dyDescent="0.35">
      <c r="A269" s="1">
        <v>1488</v>
      </c>
      <c r="B269" s="1">
        <v>20351</v>
      </c>
      <c r="C269" s="1">
        <v>14515</v>
      </c>
    </row>
    <row r="270" spans="1:3" x14ac:dyDescent="0.35">
      <c r="A270" s="1">
        <v>1489</v>
      </c>
      <c r="B270" s="1">
        <v>12361</v>
      </c>
      <c r="C270" s="1">
        <v>8403</v>
      </c>
    </row>
    <row r="271" spans="1:3" x14ac:dyDescent="0.35">
      <c r="A271" s="1">
        <v>1490</v>
      </c>
      <c r="B271" s="1">
        <v>13526</v>
      </c>
      <c r="C271" s="1">
        <v>9881</v>
      </c>
    </row>
    <row r="272" spans="1:3" x14ac:dyDescent="0.35">
      <c r="A272" s="1">
        <v>1491</v>
      </c>
      <c r="B272" s="1">
        <v>41736</v>
      </c>
      <c r="C272" s="1">
        <v>30696</v>
      </c>
    </row>
    <row r="273" spans="1:3" x14ac:dyDescent="0.35">
      <c r="A273" s="1">
        <v>1492</v>
      </c>
      <c r="B273" s="1">
        <v>92817</v>
      </c>
      <c r="C273" s="1">
        <v>57261</v>
      </c>
    </row>
    <row r="274" spans="1:3" x14ac:dyDescent="0.35">
      <c r="A274" s="1">
        <v>1493</v>
      </c>
      <c r="B274" s="1">
        <v>13683</v>
      </c>
      <c r="C274" s="1">
        <v>9843</v>
      </c>
    </row>
    <row r="275" spans="1:3" x14ac:dyDescent="0.35">
      <c r="A275" s="1">
        <v>1494</v>
      </c>
      <c r="B275" s="1">
        <v>43291</v>
      </c>
      <c r="C275" s="1">
        <v>32989</v>
      </c>
    </row>
    <row r="276" spans="1:3" x14ac:dyDescent="0.35">
      <c r="A276" s="1">
        <v>1495</v>
      </c>
      <c r="B276" s="1">
        <v>3</v>
      </c>
      <c r="C276" s="1">
        <v>0</v>
      </c>
    </row>
    <row r="277" spans="1:3" x14ac:dyDescent="0.35">
      <c r="A277" s="1">
        <v>1496</v>
      </c>
      <c r="B277" s="1">
        <v>15780</v>
      </c>
      <c r="C277" s="1">
        <v>11091</v>
      </c>
    </row>
    <row r="278" spans="1:3" x14ac:dyDescent="0.35">
      <c r="A278" s="1">
        <v>1497</v>
      </c>
      <c r="B278" s="1">
        <v>45698</v>
      </c>
      <c r="C278" s="1">
        <v>39648</v>
      </c>
    </row>
    <row r="279" spans="1:3" x14ac:dyDescent="0.35">
      <c r="A279" s="1">
        <v>1498</v>
      </c>
      <c r="B279" s="1">
        <v>0</v>
      </c>
      <c r="C279" s="1">
        <v>0</v>
      </c>
    </row>
    <row r="280" spans="1:3" x14ac:dyDescent="0.35">
      <c r="A280" s="1">
        <v>1499</v>
      </c>
      <c r="B280" s="1">
        <v>61227</v>
      </c>
      <c r="C280" s="1">
        <v>52246</v>
      </c>
    </row>
    <row r="281" spans="1:3" x14ac:dyDescent="0.35">
      <c r="A281" s="1">
        <v>1500</v>
      </c>
      <c r="B281" s="1">
        <v>49341</v>
      </c>
      <c r="C281" s="1">
        <v>41578</v>
      </c>
    </row>
    <row r="282" spans="1:3" x14ac:dyDescent="0.35">
      <c r="A282" s="1">
        <v>1501</v>
      </c>
      <c r="B282" s="1">
        <v>107937</v>
      </c>
      <c r="C282" s="1">
        <v>92467</v>
      </c>
    </row>
    <row r="283" spans="1:3" x14ac:dyDescent="0.35">
      <c r="A283" s="1">
        <v>1502</v>
      </c>
      <c r="B283" s="1">
        <v>76526</v>
      </c>
      <c r="C283" s="1">
        <v>64855</v>
      </c>
    </row>
    <row r="284" spans="1:3" x14ac:dyDescent="0.35">
      <c r="A284" s="1">
        <v>1503</v>
      </c>
      <c r="B284" s="1">
        <v>83773</v>
      </c>
      <c r="C284" s="1">
        <v>72934</v>
      </c>
    </row>
    <row r="285" spans="1:3" x14ac:dyDescent="0.35">
      <c r="A285" s="1">
        <v>1504</v>
      </c>
      <c r="B285" s="1">
        <v>36091</v>
      </c>
      <c r="C285" s="1">
        <v>30786</v>
      </c>
    </row>
    <row r="286" spans="1:3" x14ac:dyDescent="0.35">
      <c r="A286" s="1">
        <v>1505</v>
      </c>
      <c r="B286" s="1">
        <v>5246</v>
      </c>
      <c r="C286" s="1">
        <v>4517</v>
      </c>
    </row>
    <row r="287" spans="1:3" x14ac:dyDescent="0.35">
      <c r="A287" s="1">
        <v>1506</v>
      </c>
      <c r="B287" s="1">
        <v>100428</v>
      </c>
      <c r="C287" s="1">
        <v>84056</v>
      </c>
    </row>
    <row r="288" spans="1:3" x14ac:dyDescent="0.35">
      <c r="A288" s="1">
        <v>1507</v>
      </c>
      <c r="B288" s="1">
        <v>16929</v>
      </c>
      <c r="C288" s="1">
        <v>14118</v>
      </c>
    </row>
    <row r="289" spans="1:3" x14ac:dyDescent="0.35">
      <c r="A289" s="1">
        <v>1508</v>
      </c>
      <c r="B289" s="1">
        <v>121314</v>
      </c>
      <c r="C289" s="1">
        <v>102762</v>
      </c>
    </row>
    <row r="290" spans="1:3" x14ac:dyDescent="0.35">
      <c r="A290" s="1">
        <v>1509</v>
      </c>
      <c r="B290" s="1">
        <v>108441</v>
      </c>
      <c r="C290" s="1">
        <v>90050</v>
      </c>
    </row>
    <row r="291" spans="1:3" x14ac:dyDescent="0.35">
      <c r="A291" s="1">
        <v>1510</v>
      </c>
      <c r="B291" s="1">
        <v>33570</v>
      </c>
      <c r="C291" s="1">
        <v>27752</v>
      </c>
    </row>
    <row r="292" spans="1:3" x14ac:dyDescent="0.35">
      <c r="A292" s="1">
        <v>1511</v>
      </c>
      <c r="B292" s="1">
        <v>80936</v>
      </c>
      <c r="C292" s="1">
        <v>68503</v>
      </c>
    </row>
    <row r="293" spans="1:3" x14ac:dyDescent="0.35">
      <c r="A293" s="1">
        <v>1512</v>
      </c>
      <c r="B293" s="1">
        <v>0</v>
      </c>
      <c r="C293" s="1">
        <v>0</v>
      </c>
    </row>
    <row r="294" spans="1:3" x14ac:dyDescent="0.35">
      <c r="A294" s="1">
        <v>1513</v>
      </c>
      <c r="B294" s="1">
        <v>0</v>
      </c>
      <c r="C294" s="1">
        <v>0</v>
      </c>
    </row>
    <row r="295" spans="1:3" x14ac:dyDescent="0.35">
      <c r="A295" s="1">
        <v>1514</v>
      </c>
      <c r="B295" s="1">
        <v>45952</v>
      </c>
      <c r="C295" s="1">
        <v>37429</v>
      </c>
    </row>
    <row r="296" spans="1:3" x14ac:dyDescent="0.35">
      <c r="A296" s="1">
        <v>1515</v>
      </c>
      <c r="B296" s="1">
        <v>10902</v>
      </c>
      <c r="C296" s="1">
        <v>9265</v>
      </c>
    </row>
    <row r="297" spans="1:3" x14ac:dyDescent="0.35">
      <c r="A297" s="1">
        <v>1516</v>
      </c>
      <c r="B297" s="1">
        <v>195</v>
      </c>
      <c r="C297" s="1">
        <v>165</v>
      </c>
    </row>
    <row r="298" spans="1:3" x14ac:dyDescent="0.35">
      <c r="A298" s="1">
        <v>1517</v>
      </c>
      <c r="B298" s="1">
        <v>94233</v>
      </c>
      <c r="C298" s="1">
        <v>81472</v>
      </c>
    </row>
    <row r="299" spans="1:3" x14ac:dyDescent="0.35">
      <c r="A299" s="1">
        <v>1518</v>
      </c>
      <c r="B299" s="1">
        <v>107167</v>
      </c>
      <c r="C299" s="1">
        <v>88603</v>
      </c>
    </row>
    <row r="300" spans="1:3" x14ac:dyDescent="0.35">
      <c r="A300" s="1">
        <v>1519</v>
      </c>
      <c r="B300" s="1">
        <v>119344</v>
      </c>
      <c r="C300" s="1">
        <v>103594</v>
      </c>
    </row>
    <row r="301" spans="1:3" x14ac:dyDescent="0.35">
      <c r="A301" s="1">
        <v>1520</v>
      </c>
      <c r="B301" s="1">
        <v>49908</v>
      </c>
      <c r="C301" s="1">
        <v>41610</v>
      </c>
    </row>
    <row r="302" spans="1:3" x14ac:dyDescent="0.35">
      <c r="A302" s="1">
        <v>1521</v>
      </c>
      <c r="B302" s="1">
        <v>74214</v>
      </c>
      <c r="C302" s="1">
        <v>63267</v>
      </c>
    </row>
    <row r="303" spans="1:3" x14ac:dyDescent="0.35">
      <c r="A303" s="1">
        <v>1522</v>
      </c>
      <c r="B303" s="1">
        <v>71133</v>
      </c>
      <c r="C303" s="1">
        <v>61695</v>
      </c>
    </row>
    <row r="304" spans="1:3" x14ac:dyDescent="0.35">
      <c r="A304" s="1">
        <v>1523</v>
      </c>
      <c r="B304" s="1">
        <v>86378</v>
      </c>
      <c r="C304" s="1">
        <v>72307</v>
      </c>
    </row>
    <row r="305" spans="1:3" x14ac:dyDescent="0.35">
      <c r="A305" s="1">
        <v>1524</v>
      </c>
      <c r="B305" s="1">
        <v>81872</v>
      </c>
      <c r="C305" s="1">
        <v>67934</v>
      </c>
    </row>
    <row r="306" spans="1:3" x14ac:dyDescent="0.35">
      <c r="A306" s="1">
        <v>1525</v>
      </c>
      <c r="B306" s="1">
        <v>75437</v>
      </c>
      <c r="C306" s="1">
        <v>62539</v>
      </c>
    </row>
    <row r="307" spans="1:3" x14ac:dyDescent="0.35">
      <c r="A307" s="1">
        <v>1526</v>
      </c>
      <c r="B307" s="1">
        <v>3</v>
      </c>
      <c r="C307" s="1">
        <v>3</v>
      </c>
    </row>
    <row r="308" spans="1:3" x14ac:dyDescent="0.35">
      <c r="A308" s="1">
        <v>1527</v>
      </c>
      <c r="B308" s="1">
        <v>76286</v>
      </c>
      <c r="C308" s="1">
        <v>67041</v>
      </c>
    </row>
    <row r="309" spans="1:3" x14ac:dyDescent="0.35">
      <c r="A309" s="1">
        <v>1528</v>
      </c>
      <c r="B309" s="1">
        <v>56098</v>
      </c>
      <c r="C309" s="1">
        <v>47513</v>
      </c>
    </row>
    <row r="310" spans="1:3" x14ac:dyDescent="0.35">
      <c r="A310" s="1">
        <v>1529</v>
      </c>
      <c r="B310" s="1">
        <v>82238</v>
      </c>
      <c r="C310" s="1">
        <v>71282</v>
      </c>
    </row>
    <row r="311" spans="1:3" x14ac:dyDescent="0.35">
      <c r="A311" s="1">
        <v>1530</v>
      </c>
      <c r="B311" s="1">
        <v>34137</v>
      </c>
      <c r="C311" s="1">
        <v>28038</v>
      </c>
    </row>
    <row r="312" spans="1:3" x14ac:dyDescent="0.35">
      <c r="A312" s="1">
        <v>1531</v>
      </c>
      <c r="B312" s="1">
        <v>110781</v>
      </c>
      <c r="C312" s="1">
        <v>91569</v>
      </c>
    </row>
    <row r="313" spans="1:3" x14ac:dyDescent="0.35">
      <c r="A313" s="1">
        <v>1532</v>
      </c>
      <c r="B313" s="1">
        <v>90006</v>
      </c>
      <c r="C313" s="1">
        <v>77161</v>
      </c>
    </row>
    <row r="314" spans="1:3" x14ac:dyDescent="0.35">
      <c r="A314" s="1">
        <v>1533</v>
      </c>
      <c r="B314" s="1">
        <v>39425</v>
      </c>
      <c r="C314" s="1">
        <v>33110</v>
      </c>
    </row>
    <row r="315" spans="1:3" x14ac:dyDescent="0.35">
      <c r="A315" s="1">
        <v>1534</v>
      </c>
      <c r="B315" s="1">
        <v>89118</v>
      </c>
      <c r="C315" s="1">
        <v>74146</v>
      </c>
    </row>
    <row r="316" spans="1:3" x14ac:dyDescent="0.35">
      <c r="A316" s="1">
        <v>1535</v>
      </c>
      <c r="B316" s="1">
        <v>69794</v>
      </c>
      <c r="C316" s="1">
        <v>59811</v>
      </c>
    </row>
    <row r="317" spans="1:3" x14ac:dyDescent="0.35">
      <c r="A317" s="1">
        <v>1536</v>
      </c>
      <c r="B317" s="1">
        <v>108705</v>
      </c>
      <c r="C317" s="1">
        <v>90394</v>
      </c>
    </row>
    <row r="318" spans="1:3" x14ac:dyDescent="0.35">
      <c r="A318" s="1">
        <v>1537</v>
      </c>
      <c r="B318" s="1">
        <v>215974</v>
      </c>
      <c r="C318" s="1">
        <v>182531</v>
      </c>
    </row>
    <row r="319" spans="1:3" x14ac:dyDescent="0.35">
      <c r="A319" s="1">
        <v>1538</v>
      </c>
      <c r="B319" s="1">
        <v>55767</v>
      </c>
      <c r="C319" s="1">
        <v>47303</v>
      </c>
    </row>
    <row r="320" spans="1:3" x14ac:dyDescent="0.35">
      <c r="A320" s="1" t="s">
        <v>12</v>
      </c>
      <c r="B320" s="1">
        <v>183</v>
      </c>
      <c r="C320" s="1">
        <v>138</v>
      </c>
    </row>
    <row r="321" spans="1:3" x14ac:dyDescent="0.35">
      <c r="A321" s="1" t="s">
        <v>13</v>
      </c>
      <c r="B321" s="1">
        <v>122</v>
      </c>
      <c r="C321" s="1">
        <v>73</v>
      </c>
    </row>
    <row r="322" spans="1:3" x14ac:dyDescent="0.35">
      <c r="A322" s="1" t="s">
        <v>14</v>
      </c>
      <c r="B322" s="1">
        <v>48</v>
      </c>
      <c r="C322" s="1">
        <v>30</v>
      </c>
    </row>
    <row r="323" spans="1:3" x14ac:dyDescent="0.35">
      <c r="A323" s="1" t="s">
        <v>15</v>
      </c>
      <c r="B323" s="1">
        <v>268</v>
      </c>
      <c r="C323" s="1">
        <v>150</v>
      </c>
    </row>
    <row r="324" spans="1:3" x14ac:dyDescent="0.35">
      <c r="A324" s="1" t="s">
        <v>16</v>
      </c>
      <c r="B324" s="1">
        <v>77</v>
      </c>
      <c r="C324" s="1">
        <v>67</v>
      </c>
    </row>
    <row r="325" spans="1:3" x14ac:dyDescent="0.35">
      <c r="A325" s="1" t="s">
        <v>17</v>
      </c>
      <c r="B325" s="1">
        <v>37</v>
      </c>
      <c r="C325" s="1">
        <v>33</v>
      </c>
    </row>
    <row r="326" spans="1:3" x14ac:dyDescent="0.35">
      <c r="A326" s="1" t="s">
        <v>18</v>
      </c>
      <c r="B326" s="1">
        <v>2</v>
      </c>
      <c r="C326" s="1">
        <v>1</v>
      </c>
    </row>
    <row r="327" spans="1:3" x14ac:dyDescent="0.35">
      <c r="A327" s="1" t="s">
        <v>19</v>
      </c>
      <c r="B327" s="1">
        <v>481</v>
      </c>
      <c r="C327" s="1">
        <v>352</v>
      </c>
    </row>
    <row r="328" spans="1:3" x14ac:dyDescent="0.35">
      <c r="A328" s="1" t="s">
        <v>20</v>
      </c>
      <c r="B328" s="1">
        <v>200</v>
      </c>
      <c r="C328" s="1">
        <v>159</v>
      </c>
    </row>
    <row r="329" spans="1:3" x14ac:dyDescent="0.35">
      <c r="A329" s="1" t="s">
        <v>21</v>
      </c>
      <c r="B329" s="1">
        <v>239</v>
      </c>
      <c r="C329" s="1">
        <v>147</v>
      </c>
    </row>
    <row r="330" spans="1:3" x14ac:dyDescent="0.35">
      <c r="A330" s="1" t="s">
        <v>22</v>
      </c>
      <c r="B330" s="1">
        <v>149</v>
      </c>
      <c r="C330" s="1">
        <v>101</v>
      </c>
    </row>
    <row r="331" spans="1:3" x14ac:dyDescent="0.35">
      <c r="A331" s="1" t="s">
        <v>23</v>
      </c>
      <c r="B331" s="1">
        <v>0</v>
      </c>
      <c r="C331" s="1">
        <v>0</v>
      </c>
    </row>
    <row r="332" spans="1:3" x14ac:dyDescent="0.35">
      <c r="A332" s="1" t="s">
        <v>24</v>
      </c>
      <c r="B332" s="1">
        <v>14</v>
      </c>
      <c r="C332" s="1">
        <v>11</v>
      </c>
    </row>
    <row r="333" spans="1:3" x14ac:dyDescent="0.35">
      <c r="A333" s="1" t="s">
        <v>25</v>
      </c>
      <c r="B333" s="1">
        <v>131</v>
      </c>
      <c r="C333" s="1">
        <v>84</v>
      </c>
    </row>
    <row r="334" spans="1:3" x14ac:dyDescent="0.35">
      <c r="A334" s="1" t="s">
        <v>26</v>
      </c>
      <c r="B334" s="1">
        <v>3</v>
      </c>
      <c r="C334" s="1">
        <v>0</v>
      </c>
    </row>
  </sheetData>
  <pageMargins left="0.7" right="0.7" top="0.75" bottom="0.75" header="0.3" footer="0.3"/>
  <ignoredErrors>
    <ignoredError sqref="G2:G3 F2:F3 K2:K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C2C8-62CF-4145-87D3-80C46B12CDAE}">
  <dimension ref="A1:K334"/>
  <sheetViews>
    <sheetView topLeftCell="A3" workbookViewId="0">
      <selection activeCell="K21" sqref="K21"/>
    </sheetView>
  </sheetViews>
  <sheetFormatPr baseColWidth="10" defaultColWidth="11.453125" defaultRowHeight="14.5" x14ac:dyDescent="0.35"/>
  <cols>
    <col min="1" max="1" width="14.81640625" bestFit="1" customWidth="1"/>
    <col min="4" max="4" width="18.26953125" bestFit="1" customWidth="1"/>
    <col min="5" max="5" width="18.7265625" bestFit="1" customWidth="1"/>
    <col min="6" max="6" width="18.7265625" style="4" customWidth="1"/>
  </cols>
  <sheetData>
    <row r="1" spans="1:11" x14ac:dyDescent="0.35">
      <c r="A1" t="s">
        <v>0</v>
      </c>
      <c r="B1" s="1" t="s">
        <v>1</v>
      </c>
      <c r="C1" s="1" t="s">
        <v>2</v>
      </c>
      <c r="D1" t="s">
        <v>27</v>
      </c>
      <c r="E1" t="s">
        <v>28</v>
      </c>
      <c r="F1" s="4" t="s">
        <v>29</v>
      </c>
      <c r="G1" t="s">
        <v>30</v>
      </c>
      <c r="J1" s="2" t="s">
        <v>30</v>
      </c>
      <c r="K1" s="2" t="s">
        <v>31</v>
      </c>
    </row>
    <row r="2" spans="1:11" x14ac:dyDescent="0.35">
      <c r="A2" s="1">
        <v>1222</v>
      </c>
      <c r="B2" s="1">
        <v>65</v>
      </c>
      <c r="C2" s="1">
        <v>57</v>
      </c>
      <c r="D2" s="1" t="s">
        <v>32</v>
      </c>
      <c r="E2" s="3">
        <v>45097</v>
      </c>
      <c r="F2" s="5" t="s">
        <v>33</v>
      </c>
      <c r="G2" s="1" t="s">
        <v>34</v>
      </c>
      <c r="J2" s="2" t="s">
        <v>35</v>
      </c>
      <c r="K2" s="2">
        <f>COUNTIF(Tabell1[Behandling],"Behandla")</f>
        <v>27</v>
      </c>
    </row>
    <row r="3" spans="1:11" x14ac:dyDescent="0.35">
      <c r="A3" s="1">
        <v>1234</v>
      </c>
      <c r="B3" s="1">
        <v>4</v>
      </c>
      <c r="C3" s="1">
        <v>3</v>
      </c>
      <c r="D3" s="1" t="s">
        <v>36</v>
      </c>
      <c r="E3" s="3">
        <v>45097</v>
      </c>
      <c r="F3" s="5" t="s">
        <v>33</v>
      </c>
      <c r="G3" s="1" t="s">
        <v>37</v>
      </c>
      <c r="J3" s="2" t="s">
        <v>34</v>
      </c>
      <c r="K3" s="2">
        <f>COUNTIF(Tabell1[Behandling],"Ubehandla")</f>
        <v>41</v>
      </c>
    </row>
    <row r="4" spans="1:11" x14ac:dyDescent="0.35">
      <c r="A4" s="1">
        <v>1238</v>
      </c>
      <c r="B4" s="1">
        <v>38</v>
      </c>
      <c r="C4" s="1">
        <v>33</v>
      </c>
      <c r="D4" s="1" t="s">
        <v>38</v>
      </c>
      <c r="E4" s="3">
        <v>45097</v>
      </c>
      <c r="F4" s="5" t="s">
        <v>33</v>
      </c>
      <c r="G4" s="1" t="s">
        <v>34</v>
      </c>
      <c r="J4" s="2" t="s">
        <v>39</v>
      </c>
      <c r="K4" s="2">
        <f>COUNTIF(Tabell1[Behandling],"Blank")</f>
        <v>15</v>
      </c>
    </row>
    <row r="5" spans="1:11" x14ac:dyDescent="0.35">
      <c r="A5" s="1">
        <v>1239</v>
      </c>
      <c r="B5" s="1">
        <v>854</v>
      </c>
      <c r="C5" s="1">
        <v>757</v>
      </c>
      <c r="D5" s="1" t="s">
        <v>40</v>
      </c>
      <c r="E5" s="3">
        <v>45097</v>
      </c>
      <c r="F5" s="5" t="s">
        <v>33</v>
      </c>
      <c r="G5" s="1" t="s">
        <v>37</v>
      </c>
      <c r="J5" s="2" t="s">
        <v>41</v>
      </c>
      <c r="K5" s="2">
        <f>SUM(K2:K4)</f>
        <v>83</v>
      </c>
    </row>
    <row r="6" spans="1:11" x14ac:dyDescent="0.35">
      <c r="A6" s="1">
        <v>1242</v>
      </c>
      <c r="B6" s="1">
        <v>103</v>
      </c>
      <c r="C6" s="1">
        <v>89</v>
      </c>
      <c r="D6" s="1" t="s">
        <v>42</v>
      </c>
      <c r="E6" s="3">
        <v>45097</v>
      </c>
      <c r="F6" s="5" t="s">
        <v>33</v>
      </c>
      <c r="G6" s="1" t="s">
        <v>34</v>
      </c>
    </row>
    <row r="7" spans="1:11" x14ac:dyDescent="0.35">
      <c r="A7" s="1">
        <v>1243</v>
      </c>
      <c r="B7" s="1">
        <v>4</v>
      </c>
      <c r="C7" s="1">
        <v>2</v>
      </c>
      <c r="D7" s="1" t="s">
        <v>43</v>
      </c>
      <c r="E7" s="3">
        <v>45097</v>
      </c>
      <c r="F7" s="5" t="s">
        <v>33</v>
      </c>
      <c r="G7" s="1" t="s">
        <v>34</v>
      </c>
    </row>
    <row r="8" spans="1:11" x14ac:dyDescent="0.35">
      <c r="A8" s="1">
        <v>1244</v>
      </c>
      <c r="B8" s="1">
        <v>68</v>
      </c>
      <c r="C8" s="1">
        <v>57</v>
      </c>
      <c r="D8" s="1" t="s">
        <v>44</v>
      </c>
      <c r="E8" s="3">
        <v>45097</v>
      </c>
      <c r="F8" s="5" t="s">
        <v>33</v>
      </c>
      <c r="G8" s="1" t="s">
        <v>34</v>
      </c>
      <c r="J8" s="2" t="s">
        <v>45</v>
      </c>
      <c r="K8" s="2" t="s">
        <v>31</v>
      </c>
    </row>
    <row r="9" spans="1:11" x14ac:dyDescent="0.35">
      <c r="A9" s="1">
        <v>1245</v>
      </c>
      <c r="B9" s="1">
        <v>42</v>
      </c>
      <c r="C9" s="1">
        <v>34</v>
      </c>
      <c r="D9" s="1" t="s">
        <v>46</v>
      </c>
      <c r="E9" s="3">
        <v>45097</v>
      </c>
      <c r="F9" s="5" t="s">
        <v>33</v>
      </c>
      <c r="G9" s="1" t="s">
        <v>37</v>
      </c>
      <c r="J9" s="2" t="s">
        <v>33</v>
      </c>
      <c r="K9" s="2">
        <f>COUNTIF(Tabell1[Platenummer],"Plate 1")</f>
        <v>42</v>
      </c>
    </row>
    <row r="10" spans="1:11" x14ac:dyDescent="0.35">
      <c r="A10" s="1">
        <v>1247</v>
      </c>
      <c r="B10" s="1">
        <v>71</v>
      </c>
      <c r="C10" s="1">
        <v>57</v>
      </c>
      <c r="D10" s="1" t="s">
        <v>47</v>
      </c>
      <c r="E10" s="3">
        <v>45097</v>
      </c>
      <c r="F10" s="5" t="s">
        <v>33</v>
      </c>
      <c r="G10" s="1" t="s">
        <v>34</v>
      </c>
      <c r="J10" s="2" t="s">
        <v>48</v>
      </c>
      <c r="K10" s="2">
        <f>COUNTIF(Tabell1[Platenummer],"Plate 2")</f>
        <v>20</v>
      </c>
    </row>
    <row r="11" spans="1:11" x14ac:dyDescent="0.35">
      <c r="A11" s="1">
        <v>1248</v>
      </c>
      <c r="B11" s="1">
        <v>2</v>
      </c>
      <c r="C11" s="1">
        <v>2</v>
      </c>
      <c r="D11" s="1" t="s">
        <v>49</v>
      </c>
      <c r="E11" s="3">
        <v>45097</v>
      </c>
      <c r="F11" s="5" t="s">
        <v>33</v>
      </c>
      <c r="G11" s="1" t="s">
        <v>34</v>
      </c>
      <c r="J11" s="2" t="s">
        <v>50</v>
      </c>
      <c r="K11" s="2">
        <f>COUNTIF(Tabell1[Platenummer],"Plate 3")</f>
        <v>13</v>
      </c>
    </row>
    <row r="12" spans="1:11" x14ac:dyDescent="0.35">
      <c r="A12" s="1">
        <v>1250</v>
      </c>
      <c r="B12" s="1">
        <v>66</v>
      </c>
      <c r="C12" s="1">
        <v>54</v>
      </c>
      <c r="D12" s="1" t="s">
        <v>51</v>
      </c>
      <c r="E12" s="3">
        <v>45097</v>
      </c>
      <c r="F12" s="5" t="s">
        <v>33</v>
      </c>
      <c r="G12" s="1" t="s">
        <v>34</v>
      </c>
      <c r="J12" s="2" t="s">
        <v>52</v>
      </c>
      <c r="K12" s="2">
        <f>COUNTIF(Tabell1[Platenummer],"Plate 4")</f>
        <v>8</v>
      </c>
    </row>
    <row r="13" spans="1:11" x14ac:dyDescent="0.35">
      <c r="A13" s="1">
        <v>1252</v>
      </c>
      <c r="B13" s="1">
        <v>112</v>
      </c>
      <c r="C13" s="1">
        <v>105</v>
      </c>
      <c r="D13" s="1" t="s">
        <v>53</v>
      </c>
      <c r="E13" s="3">
        <v>45097</v>
      </c>
      <c r="F13" s="5" t="s">
        <v>33</v>
      </c>
      <c r="G13" s="1" t="s">
        <v>34</v>
      </c>
      <c r="J13" s="2" t="s">
        <v>41</v>
      </c>
      <c r="K13" s="2">
        <f>SUM(K9:K12)</f>
        <v>83</v>
      </c>
    </row>
    <row r="14" spans="1:11" x14ac:dyDescent="0.35">
      <c r="A14" s="1">
        <v>1253</v>
      </c>
      <c r="B14" s="1">
        <v>855</v>
      </c>
      <c r="C14" s="1">
        <v>772</v>
      </c>
      <c r="D14" s="1" t="s">
        <v>54</v>
      </c>
      <c r="E14" s="3">
        <v>45097</v>
      </c>
      <c r="F14" s="5" t="s">
        <v>33</v>
      </c>
      <c r="G14" s="1" t="s">
        <v>34</v>
      </c>
    </row>
    <row r="15" spans="1:11" x14ac:dyDescent="0.35">
      <c r="A15" s="1">
        <v>1254</v>
      </c>
      <c r="B15" s="1">
        <v>63</v>
      </c>
      <c r="C15" s="1">
        <v>53</v>
      </c>
      <c r="D15" s="1" t="s">
        <v>55</v>
      </c>
      <c r="E15" s="3">
        <v>45097</v>
      </c>
      <c r="F15" s="5" t="s">
        <v>33</v>
      </c>
      <c r="G15" s="1" t="s">
        <v>37</v>
      </c>
    </row>
    <row r="16" spans="1:11" x14ac:dyDescent="0.35">
      <c r="A16" s="1">
        <v>1256</v>
      </c>
      <c r="B16" s="1">
        <v>158</v>
      </c>
      <c r="C16" s="1">
        <v>118</v>
      </c>
      <c r="D16" s="1" t="s">
        <v>56</v>
      </c>
      <c r="E16" s="3">
        <v>45097</v>
      </c>
      <c r="F16" s="5" t="s">
        <v>33</v>
      </c>
      <c r="G16" s="1" t="s">
        <v>34</v>
      </c>
      <c r="J16" s="2" t="s">
        <v>57</v>
      </c>
      <c r="K16" s="2" t="s">
        <v>31</v>
      </c>
    </row>
    <row r="17" spans="1:11" x14ac:dyDescent="0.35">
      <c r="A17" s="1">
        <v>1257</v>
      </c>
      <c r="B17" s="1">
        <v>15</v>
      </c>
      <c r="C17" s="1">
        <v>13</v>
      </c>
      <c r="D17" s="1" t="s">
        <v>58</v>
      </c>
      <c r="E17" s="3">
        <v>45097</v>
      </c>
      <c r="F17" s="5" t="s">
        <v>33</v>
      </c>
      <c r="G17" s="1" t="s">
        <v>37</v>
      </c>
      <c r="J17" s="7">
        <v>45097</v>
      </c>
      <c r="K17" s="2">
        <f>COUNTIF(Tabell1[Prøvetakningsdato],"20.06.2023")</f>
        <v>33</v>
      </c>
    </row>
    <row r="18" spans="1:11" x14ac:dyDescent="0.35">
      <c r="A18" s="1">
        <v>1258</v>
      </c>
      <c r="B18" s="1">
        <v>84</v>
      </c>
      <c r="C18" s="1">
        <v>62</v>
      </c>
      <c r="D18" s="1" t="s">
        <v>59</v>
      </c>
      <c r="E18" s="3">
        <v>45097</v>
      </c>
      <c r="F18" s="5" t="s">
        <v>33</v>
      </c>
      <c r="G18" s="1" t="s">
        <v>37</v>
      </c>
      <c r="J18" s="7">
        <v>45105</v>
      </c>
      <c r="K18" s="2">
        <f>COUNTIF(Tabell1[Prøvetakningsdato],"28.06.2023")</f>
        <v>13</v>
      </c>
    </row>
    <row r="19" spans="1:11" x14ac:dyDescent="0.35">
      <c r="A19" s="1">
        <v>1259</v>
      </c>
      <c r="B19" s="1">
        <v>98</v>
      </c>
      <c r="C19" s="1">
        <v>83</v>
      </c>
      <c r="D19" s="1" t="s">
        <v>60</v>
      </c>
      <c r="E19" s="3">
        <v>45097</v>
      </c>
      <c r="F19" s="5" t="s">
        <v>33</v>
      </c>
      <c r="G19" s="1" t="s">
        <v>34</v>
      </c>
      <c r="J19" s="7">
        <v>45163</v>
      </c>
      <c r="K19" s="2">
        <f>COUNTIF(Tabell1[Prøvetakningsdato],"25.08.2023")</f>
        <v>16</v>
      </c>
    </row>
    <row r="20" spans="1:11" x14ac:dyDescent="0.35">
      <c r="A20" s="1">
        <v>1260</v>
      </c>
      <c r="B20" s="1">
        <v>66</v>
      </c>
      <c r="C20" s="1">
        <v>55</v>
      </c>
      <c r="D20" s="1" t="s">
        <v>61</v>
      </c>
      <c r="E20" s="3">
        <v>45097</v>
      </c>
      <c r="F20" s="5" t="s">
        <v>33</v>
      </c>
      <c r="G20" s="1" t="s">
        <v>37</v>
      </c>
      <c r="J20" s="7">
        <v>45196</v>
      </c>
      <c r="K20" s="2">
        <f>COUNTIF(Tabell1[Prøvetakningsdato],"27.09.2023")</f>
        <v>6</v>
      </c>
    </row>
    <row r="21" spans="1:11" x14ac:dyDescent="0.35">
      <c r="A21" s="1">
        <v>1261</v>
      </c>
      <c r="B21" s="1">
        <v>0</v>
      </c>
      <c r="C21" s="1">
        <v>0</v>
      </c>
      <c r="D21" s="1" t="s">
        <v>62</v>
      </c>
      <c r="E21" s="3">
        <v>45097</v>
      </c>
      <c r="F21" s="5" t="s">
        <v>33</v>
      </c>
      <c r="G21" s="1" t="s">
        <v>37</v>
      </c>
      <c r="J21" s="2" t="s">
        <v>41</v>
      </c>
      <c r="K21" s="2">
        <f>SUM(K17:K20)</f>
        <v>68</v>
      </c>
    </row>
    <row r="22" spans="1:11" x14ac:dyDescent="0.35">
      <c r="A22" s="1">
        <v>1262</v>
      </c>
      <c r="B22" s="1">
        <v>57</v>
      </c>
      <c r="C22" s="1">
        <v>48</v>
      </c>
      <c r="D22" s="1" t="s">
        <v>63</v>
      </c>
      <c r="E22" s="3">
        <v>45097</v>
      </c>
      <c r="F22" s="5" t="s">
        <v>33</v>
      </c>
      <c r="G22" s="1" t="s">
        <v>34</v>
      </c>
    </row>
    <row r="23" spans="1:11" x14ac:dyDescent="0.35">
      <c r="A23" s="1">
        <v>1263</v>
      </c>
      <c r="B23" s="1">
        <v>0</v>
      </c>
      <c r="C23" s="1">
        <v>0</v>
      </c>
      <c r="D23" s="1" t="s">
        <v>64</v>
      </c>
      <c r="E23" s="3">
        <v>45097</v>
      </c>
      <c r="F23" s="5" t="s">
        <v>33</v>
      </c>
      <c r="G23" s="1" t="s">
        <v>34</v>
      </c>
    </row>
    <row r="24" spans="1:11" x14ac:dyDescent="0.35">
      <c r="A24" s="1">
        <v>1264</v>
      </c>
      <c r="B24" s="1">
        <v>85</v>
      </c>
      <c r="C24" s="1">
        <v>73</v>
      </c>
      <c r="D24" s="1" t="s">
        <v>65</v>
      </c>
      <c r="E24" s="3">
        <v>45097</v>
      </c>
      <c r="F24" s="5" t="s">
        <v>33</v>
      </c>
      <c r="G24" s="1" t="s">
        <v>34</v>
      </c>
    </row>
    <row r="25" spans="1:11" x14ac:dyDescent="0.35">
      <c r="A25" s="1">
        <v>1266</v>
      </c>
      <c r="B25" s="1">
        <v>123</v>
      </c>
      <c r="C25" s="1">
        <v>107</v>
      </c>
      <c r="D25" s="1" t="s">
        <v>66</v>
      </c>
      <c r="E25" s="3">
        <v>45097</v>
      </c>
      <c r="F25" s="5" t="s">
        <v>33</v>
      </c>
      <c r="G25" s="1" t="s">
        <v>34</v>
      </c>
    </row>
    <row r="26" spans="1:11" x14ac:dyDescent="0.35">
      <c r="A26" s="1">
        <v>1267</v>
      </c>
      <c r="B26" s="1">
        <v>78</v>
      </c>
      <c r="C26" s="1">
        <v>64</v>
      </c>
      <c r="D26" s="1" t="s">
        <v>67</v>
      </c>
      <c r="E26" s="3">
        <v>45097</v>
      </c>
      <c r="F26" s="5" t="s">
        <v>33</v>
      </c>
      <c r="G26" s="1" t="s">
        <v>37</v>
      </c>
    </row>
    <row r="27" spans="1:11" x14ac:dyDescent="0.35">
      <c r="A27" s="1">
        <v>1268</v>
      </c>
      <c r="B27" s="1">
        <v>0</v>
      </c>
      <c r="C27" s="1">
        <v>0</v>
      </c>
      <c r="D27" s="1" t="s">
        <v>68</v>
      </c>
      <c r="E27" s="3">
        <v>45097</v>
      </c>
      <c r="F27" s="5" t="s">
        <v>33</v>
      </c>
      <c r="G27" s="1" t="s">
        <v>34</v>
      </c>
    </row>
    <row r="28" spans="1:11" x14ac:dyDescent="0.35">
      <c r="A28" s="1">
        <v>1269</v>
      </c>
      <c r="B28" s="1">
        <v>1</v>
      </c>
      <c r="C28" s="1">
        <v>0</v>
      </c>
      <c r="D28" s="1" t="s">
        <v>69</v>
      </c>
      <c r="E28" s="3">
        <v>45163</v>
      </c>
      <c r="F28" s="5" t="s">
        <v>33</v>
      </c>
      <c r="G28" s="1" t="s">
        <v>34</v>
      </c>
    </row>
    <row r="29" spans="1:11" x14ac:dyDescent="0.35">
      <c r="A29" s="1">
        <v>1271</v>
      </c>
      <c r="B29" s="1">
        <v>27</v>
      </c>
      <c r="C29" s="1">
        <v>25</v>
      </c>
      <c r="D29" s="1" t="s">
        <v>70</v>
      </c>
      <c r="E29" s="3">
        <v>45163</v>
      </c>
      <c r="F29" s="5" t="s">
        <v>33</v>
      </c>
      <c r="G29" s="1" t="s">
        <v>34</v>
      </c>
    </row>
    <row r="30" spans="1:11" x14ac:dyDescent="0.35">
      <c r="A30" s="1">
        <v>1272</v>
      </c>
      <c r="B30" s="1">
        <v>4</v>
      </c>
      <c r="C30" s="1">
        <v>4</v>
      </c>
      <c r="D30" s="1" t="s">
        <v>71</v>
      </c>
      <c r="E30" s="3">
        <v>45163</v>
      </c>
      <c r="F30" s="5" t="s">
        <v>33</v>
      </c>
      <c r="G30" s="1" t="s">
        <v>37</v>
      </c>
    </row>
    <row r="31" spans="1:11" x14ac:dyDescent="0.35">
      <c r="A31" s="1">
        <v>1273</v>
      </c>
      <c r="B31" s="1">
        <v>3</v>
      </c>
      <c r="C31" s="1">
        <v>2</v>
      </c>
      <c r="D31" s="1" t="s">
        <v>72</v>
      </c>
      <c r="E31" s="3">
        <v>45163</v>
      </c>
      <c r="F31" s="5" t="s">
        <v>33</v>
      </c>
      <c r="G31" s="1" t="s">
        <v>37</v>
      </c>
    </row>
    <row r="32" spans="1:11" x14ac:dyDescent="0.35">
      <c r="A32" s="1">
        <v>1275</v>
      </c>
      <c r="B32" s="1">
        <v>3</v>
      </c>
      <c r="C32" s="1">
        <v>3</v>
      </c>
      <c r="D32" s="1" t="s">
        <v>73</v>
      </c>
      <c r="E32" s="3">
        <v>45163</v>
      </c>
      <c r="F32" s="5" t="s">
        <v>33</v>
      </c>
      <c r="G32" s="1" t="s">
        <v>37</v>
      </c>
    </row>
    <row r="33" spans="1:7" x14ac:dyDescent="0.35">
      <c r="A33" s="1">
        <v>1276</v>
      </c>
      <c r="B33" s="1">
        <v>0</v>
      </c>
      <c r="C33" s="1">
        <v>0</v>
      </c>
      <c r="D33" s="1" t="s">
        <v>38</v>
      </c>
      <c r="E33" s="3">
        <v>45163</v>
      </c>
      <c r="F33" s="5" t="s">
        <v>33</v>
      </c>
      <c r="G33" s="1" t="s">
        <v>34</v>
      </c>
    </row>
    <row r="34" spans="1:7" x14ac:dyDescent="0.35">
      <c r="A34" s="1">
        <v>1282</v>
      </c>
      <c r="B34" s="1">
        <v>30</v>
      </c>
      <c r="C34" s="1">
        <v>22</v>
      </c>
      <c r="D34" s="1" t="s">
        <v>42</v>
      </c>
      <c r="E34" s="3">
        <v>45163</v>
      </c>
      <c r="F34" s="5" t="s">
        <v>33</v>
      </c>
      <c r="G34" s="1" t="s">
        <v>34</v>
      </c>
    </row>
    <row r="35" spans="1:7" x14ac:dyDescent="0.35">
      <c r="A35" s="1">
        <v>1284</v>
      </c>
      <c r="B35" s="1">
        <v>0</v>
      </c>
      <c r="C35" s="1">
        <v>0</v>
      </c>
      <c r="D35" s="1" t="s">
        <v>65</v>
      </c>
      <c r="E35" s="3">
        <v>45163</v>
      </c>
      <c r="F35" s="5" t="s">
        <v>33</v>
      </c>
      <c r="G35" s="1" t="s">
        <v>34</v>
      </c>
    </row>
    <row r="36" spans="1:7" x14ac:dyDescent="0.35">
      <c r="A36" s="1">
        <v>1290</v>
      </c>
      <c r="B36" s="1">
        <v>0</v>
      </c>
      <c r="C36" s="1">
        <v>0</v>
      </c>
      <c r="D36" s="1" t="s">
        <v>74</v>
      </c>
      <c r="E36" s="3">
        <v>45163</v>
      </c>
      <c r="F36" s="5" t="s">
        <v>33</v>
      </c>
      <c r="G36" s="1" t="s">
        <v>34</v>
      </c>
    </row>
    <row r="37" spans="1:7" x14ac:dyDescent="0.35">
      <c r="A37" s="1">
        <v>1299</v>
      </c>
      <c r="B37" s="1">
        <v>15</v>
      </c>
      <c r="C37" s="1">
        <v>11</v>
      </c>
      <c r="D37" s="1" t="s">
        <v>75</v>
      </c>
      <c r="E37" s="3">
        <v>45163</v>
      </c>
      <c r="F37" s="5" t="s">
        <v>33</v>
      </c>
      <c r="G37" s="1" t="s">
        <v>37</v>
      </c>
    </row>
    <row r="38" spans="1:7" x14ac:dyDescent="0.35">
      <c r="A38" s="1">
        <v>1309</v>
      </c>
      <c r="B38" s="1">
        <v>9</v>
      </c>
      <c r="C38" s="1">
        <v>7</v>
      </c>
      <c r="D38" s="1" t="s">
        <v>76</v>
      </c>
      <c r="E38" s="3">
        <v>45097</v>
      </c>
      <c r="F38" s="5" t="s">
        <v>33</v>
      </c>
      <c r="G38" s="1" t="s">
        <v>37</v>
      </c>
    </row>
    <row r="39" spans="1:7" x14ac:dyDescent="0.35">
      <c r="A39" s="1">
        <v>1310</v>
      </c>
      <c r="B39" s="1">
        <v>0</v>
      </c>
      <c r="C39" s="1">
        <v>0</v>
      </c>
      <c r="D39" s="1" t="s">
        <v>77</v>
      </c>
      <c r="E39" s="3">
        <v>45097</v>
      </c>
      <c r="F39" s="5" t="s">
        <v>33</v>
      </c>
      <c r="G39" s="1" t="s">
        <v>34</v>
      </c>
    </row>
    <row r="40" spans="1:7" x14ac:dyDescent="0.35">
      <c r="A40" s="1">
        <v>1313</v>
      </c>
      <c r="B40" s="1">
        <v>97</v>
      </c>
      <c r="C40" s="1">
        <v>57</v>
      </c>
      <c r="D40" s="1" t="s">
        <v>78</v>
      </c>
      <c r="E40" s="3">
        <v>45097</v>
      </c>
      <c r="F40" s="5" t="s">
        <v>48</v>
      </c>
      <c r="G40" s="1" t="s">
        <v>37</v>
      </c>
    </row>
    <row r="41" spans="1:7" x14ac:dyDescent="0.35">
      <c r="A41" s="1">
        <v>1314</v>
      </c>
      <c r="B41" s="1">
        <v>279</v>
      </c>
      <c r="C41" s="1">
        <v>187</v>
      </c>
      <c r="D41" s="1" t="s">
        <v>79</v>
      </c>
      <c r="E41" s="3">
        <v>45097</v>
      </c>
      <c r="F41" s="5" t="s">
        <v>48</v>
      </c>
      <c r="G41" s="1" t="s">
        <v>37</v>
      </c>
    </row>
    <row r="42" spans="1:7" x14ac:dyDescent="0.35">
      <c r="A42" s="1">
        <v>1320</v>
      </c>
      <c r="B42" s="1">
        <v>897</v>
      </c>
      <c r="C42" s="1">
        <v>570</v>
      </c>
      <c r="D42" s="1" t="s">
        <v>80</v>
      </c>
      <c r="E42" s="3">
        <v>45097</v>
      </c>
      <c r="F42" s="5" t="s">
        <v>48</v>
      </c>
      <c r="G42" s="1" t="s">
        <v>34</v>
      </c>
    </row>
    <row r="43" spans="1:7" x14ac:dyDescent="0.35">
      <c r="A43" s="1">
        <v>1326</v>
      </c>
      <c r="B43" s="1">
        <v>26</v>
      </c>
      <c r="C43" s="1">
        <v>7</v>
      </c>
      <c r="D43" s="1" t="s">
        <v>81</v>
      </c>
      <c r="E43" s="3">
        <v>45097</v>
      </c>
      <c r="F43" s="5" t="s">
        <v>48</v>
      </c>
      <c r="G43" s="1" t="s">
        <v>34</v>
      </c>
    </row>
    <row r="44" spans="1:7" x14ac:dyDescent="0.35">
      <c r="A44" s="1">
        <v>1331</v>
      </c>
      <c r="B44" s="1">
        <v>474</v>
      </c>
      <c r="C44" s="1">
        <v>252</v>
      </c>
      <c r="D44" s="1" t="s">
        <v>82</v>
      </c>
      <c r="E44" s="3">
        <v>45097</v>
      </c>
      <c r="F44" s="5" t="s">
        <v>48</v>
      </c>
      <c r="G44" s="1" t="s">
        <v>37</v>
      </c>
    </row>
    <row r="45" spans="1:7" x14ac:dyDescent="0.35">
      <c r="A45" s="1">
        <v>1341</v>
      </c>
      <c r="B45" s="1">
        <v>19</v>
      </c>
      <c r="C45" s="1">
        <v>10</v>
      </c>
      <c r="D45" s="1" t="s">
        <v>67</v>
      </c>
      <c r="E45" s="3">
        <v>45163</v>
      </c>
      <c r="F45" s="5" t="s">
        <v>48</v>
      </c>
      <c r="G45" s="1" t="s">
        <v>37</v>
      </c>
    </row>
    <row r="46" spans="1:7" x14ac:dyDescent="0.35">
      <c r="A46" s="1">
        <v>1353</v>
      </c>
      <c r="B46" s="1">
        <v>7</v>
      </c>
      <c r="C46" s="1">
        <v>1</v>
      </c>
      <c r="D46" s="1" t="s">
        <v>83</v>
      </c>
      <c r="E46" s="3">
        <v>45163</v>
      </c>
      <c r="F46" s="5" t="s">
        <v>48</v>
      </c>
      <c r="G46" s="1" t="s">
        <v>34</v>
      </c>
    </row>
    <row r="47" spans="1:7" x14ac:dyDescent="0.35">
      <c r="A47" s="1">
        <v>1355</v>
      </c>
      <c r="B47" s="1">
        <v>4</v>
      </c>
      <c r="C47" s="1">
        <v>2</v>
      </c>
      <c r="D47" s="1" t="s">
        <v>62</v>
      </c>
      <c r="E47" s="3">
        <v>45163</v>
      </c>
      <c r="F47" s="5" t="s">
        <v>48</v>
      </c>
      <c r="G47" s="1" t="s">
        <v>37</v>
      </c>
    </row>
    <row r="48" spans="1:7" x14ac:dyDescent="0.35">
      <c r="A48" s="1">
        <v>1356</v>
      </c>
      <c r="B48" s="1">
        <v>61</v>
      </c>
      <c r="C48" s="1">
        <v>43</v>
      </c>
      <c r="D48" s="1" t="s">
        <v>84</v>
      </c>
      <c r="E48" s="3">
        <v>45163</v>
      </c>
      <c r="F48" s="5" t="s">
        <v>48</v>
      </c>
      <c r="G48" s="1" t="s">
        <v>34</v>
      </c>
    </row>
    <row r="49" spans="1:7" x14ac:dyDescent="0.35">
      <c r="A49" s="1">
        <v>1362</v>
      </c>
      <c r="B49" s="1">
        <v>63</v>
      </c>
      <c r="C49" s="1">
        <v>37</v>
      </c>
      <c r="D49" s="1" t="s">
        <v>85</v>
      </c>
      <c r="E49" s="3">
        <v>45163</v>
      </c>
      <c r="F49" s="5" t="s">
        <v>48</v>
      </c>
      <c r="G49" s="1" t="s">
        <v>37</v>
      </c>
    </row>
    <row r="50" spans="1:7" x14ac:dyDescent="0.35">
      <c r="A50" s="1">
        <v>1365</v>
      </c>
      <c r="B50" s="1">
        <v>12</v>
      </c>
      <c r="C50" s="1">
        <v>0</v>
      </c>
      <c r="D50" s="1" t="s">
        <v>76</v>
      </c>
      <c r="E50" s="3">
        <v>45163</v>
      </c>
      <c r="F50" s="5" t="s">
        <v>48</v>
      </c>
      <c r="G50" s="1" t="s">
        <v>37</v>
      </c>
    </row>
    <row r="51" spans="1:7" x14ac:dyDescent="0.35">
      <c r="A51" s="1">
        <v>1371</v>
      </c>
      <c r="B51" s="1">
        <v>61</v>
      </c>
      <c r="C51" s="1">
        <v>39</v>
      </c>
      <c r="D51" s="1" t="s">
        <v>86</v>
      </c>
      <c r="E51" s="3">
        <v>45105</v>
      </c>
      <c r="F51" s="5" t="s">
        <v>48</v>
      </c>
      <c r="G51" s="1" t="s">
        <v>34</v>
      </c>
    </row>
    <row r="52" spans="1:7" x14ac:dyDescent="0.35">
      <c r="A52" s="1">
        <v>1376</v>
      </c>
      <c r="B52" s="1">
        <v>133</v>
      </c>
      <c r="C52" s="1">
        <v>66</v>
      </c>
      <c r="D52" s="1" t="s">
        <v>74</v>
      </c>
      <c r="E52" s="3">
        <v>45105</v>
      </c>
      <c r="F52" s="5" t="s">
        <v>48</v>
      </c>
      <c r="G52" s="1" t="s">
        <v>34</v>
      </c>
    </row>
    <row r="53" spans="1:7" x14ac:dyDescent="0.35">
      <c r="A53" s="1">
        <v>1393</v>
      </c>
      <c r="B53" s="1">
        <v>221</v>
      </c>
      <c r="C53" s="1">
        <v>147</v>
      </c>
      <c r="D53" s="1" t="s">
        <v>87</v>
      </c>
      <c r="E53" s="3">
        <v>45105</v>
      </c>
      <c r="F53" s="5" t="s">
        <v>48</v>
      </c>
      <c r="G53" s="1" t="s">
        <v>34</v>
      </c>
    </row>
    <row r="54" spans="1:7" x14ac:dyDescent="0.35">
      <c r="A54" s="1">
        <v>1397</v>
      </c>
      <c r="B54" s="1">
        <v>391</v>
      </c>
      <c r="C54" s="1">
        <v>186</v>
      </c>
      <c r="D54" s="1" t="s">
        <v>88</v>
      </c>
      <c r="E54" s="3">
        <v>45105</v>
      </c>
      <c r="F54" s="5" t="s">
        <v>48</v>
      </c>
      <c r="G54" s="1" t="s">
        <v>34</v>
      </c>
    </row>
    <row r="55" spans="1:7" x14ac:dyDescent="0.35">
      <c r="A55" s="1">
        <v>1401</v>
      </c>
      <c r="B55" s="1">
        <v>42</v>
      </c>
      <c r="C55" s="1">
        <v>2</v>
      </c>
      <c r="D55" s="1" t="s">
        <v>89</v>
      </c>
      <c r="E55" s="3">
        <v>45105</v>
      </c>
      <c r="F55" s="5" t="s">
        <v>48</v>
      </c>
      <c r="G55" s="1" t="s">
        <v>37</v>
      </c>
    </row>
    <row r="56" spans="1:7" x14ac:dyDescent="0.35">
      <c r="A56" s="1">
        <v>1405</v>
      </c>
      <c r="B56" s="1">
        <v>4</v>
      </c>
      <c r="C56" s="1">
        <v>0</v>
      </c>
      <c r="D56" s="1" t="s">
        <v>53</v>
      </c>
      <c r="E56" s="3">
        <v>45105</v>
      </c>
      <c r="F56" s="6" t="s">
        <v>50</v>
      </c>
      <c r="G56" s="1" t="s">
        <v>34</v>
      </c>
    </row>
    <row r="57" spans="1:7" x14ac:dyDescent="0.35">
      <c r="A57" s="1">
        <v>1412</v>
      </c>
      <c r="B57" s="1">
        <v>819</v>
      </c>
      <c r="C57" s="1">
        <v>594</v>
      </c>
      <c r="D57" s="1" t="s">
        <v>90</v>
      </c>
      <c r="E57" s="3">
        <v>45105</v>
      </c>
      <c r="F57" s="6" t="s">
        <v>50</v>
      </c>
      <c r="G57" s="1" t="s">
        <v>37</v>
      </c>
    </row>
    <row r="58" spans="1:7" x14ac:dyDescent="0.35">
      <c r="A58" s="1">
        <v>1419</v>
      </c>
      <c r="B58" s="1">
        <v>5</v>
      </c>
      <c r="C58" s="1">
        <v>1</v>
      </c>
      <c r="D58" s="1" t="s">
        <v>63</v>
      </c>
      <c r="E58" s="3">
        <v>45105</v>
      </c>
      <c r="F58" s="6" t="s">
        <v>50</v>
      </c>
      <c r="G58" s="1" t="s">
        <v>34</v>
      </c>
    </row>
    <row r="59" spans="1:7" x14ac:dyDescent="0.35">
      <c r="A59" s="1">
        <v>1424</v>
      </c>
      <c r="B59" s="1">
        <v>123</v>
      </c>
      <c r="C59" s="1">
        <v>58</v>
      </c>
      <c r="D59" s="1" t="s">
        <v>91</v>
      </c>
      <c r="E59" s="3">
        <v>45105</v>
      </c>
      <c r="F59" s="6" t="s">
        <v>50</v>
      </c>
      <c r="G59" s="1" t="s">
        <v>34</v>
      </c>
    </row>
    <row r="60" spans="1:7" x14ac:dyDescent="0.35">
      <c r="A60" s="1">
        <v>1434</v>
      </c>
      <c r="B60" s="1">
        <v>4</v>
      </c>
      <c r="C60" s="1">
        <v>2</v>
      </c>
      <c r="D60" s="1" t="s">
        <v>69</v>
      </c>
      <c r="E60" s="3">
        <v>45105</v>
      </c>
      <c r="F60" s="6" t="s">
        <v>50</v>
      </c>
      <c r="G60" s="1" t="s">
        <v>34</v>
      </c>
    </row>
    <row r="61" spans="1:7" x14ac:dyDescent="0.35">
      <c r="A61" s="1">
        <v>1447</v>
      </c>
      <c r="B61" s="1">
        <v>1</v>
      </c>
      <c r="C61" s="1">
        <v>0</v>
      </c>
      <c r="D61" s="1" t="s">
        <v>85</v>
      </c>
      <c r="E61" s="3">
        <v>45105</v>
      </c>
      <c r="F61" s="6" t="s">
        <v>50</v>
      </c>
      <c r="G61" s="1" t="s">
        <v>37</v>
      </c>
    </row>
    <row r="62" spans="1:7" x14ac:dyDescent="0.35">
      <c r="A62" s="1">
        <v>1449</v>
      </c>
      <c r="B62" s="1">
        <v>2</v>
      </c>
      <c r="C62" s="1">
        <v>1</v>
      </c>
      <c r="D62" s="1" t="s">
        <v>84</v>
      </c>
      <c r="E62" s="3">
        <v>45105</v>
      </c>
      <c r="F62" s="6" t="s">
        <v>50</v>
      </c>
      <c r="G62" s="1" t="s">
        <v>34</v>
      </c>
    </row>
    <row r="63" spans="1:7" x14ac:dyDescent="0.35">
      <c r="A63" s="1">
        <v>1459</v>
      </c>
      <c r="B63" s="1">
        <v>2</v>
      </c>
      <c r="C63" s="1">
        <v>0</v>
      </c>
      <c r="D63" s="1" t="s">
        <v>92</v>
      </c>
      <c r="E63" s="3">
        <v>45105</v>
      </c>
      <c r="F63" s="6" t="s">
        <v>50</v>
      </c>
      <c r="G63" s="1" t="s">
        <v>34</v>
      </c>
    </row>
    <row r="64" spans="1:7" x14ac:dyDescent="0.35">
      <c r="A64" s="1">
        <v>1495</v>
      </c>
      <c r="B64" s="1">
        <v>3</v>
      </c>
      <c r="C64" s="1">
        <v>0</v>
      </c>
      <c r="D64" s="1" t="s">
        <v>47</v>
      </c>
      <c r="E64" s="3">
        <v>45196</v>
      </c>
      <c r="F64" s="6" t="s">
        <v>50</v>
      </c>
      <c r="G64" s="1" t="s">
        <v>34</v>
      </c>
    </row>
    <row r="65" spans="1:7" x14ac:dyDescent="0.35">
      <c r="A65" s="1">
        <v>1498</v>
      </c>
      <c r="B65" s="1">
        <v>0</v>
      </c>
      <c r="C65" s="1">
        <v>0</v>
      </c>
      <c r="D65" s="1" t="s">
        <v>93</v>
      </c>
      <c r="E65" s="3">
        <v>45196</v>
      </c>
      <c r="F65" s="6" t="s">
        <v>52</v>
      </c>
      <c r="G65" s="1" t="s">
        <v>34</v>
      </c>
    </row>
    <row r="66" spans="1:7" x14ac:dyDescent="0.35">
      <c r="A66" s="1">
        <v>1512</v>
      </c>
      <c r="B66" s="1">
        <v>0</v>
      </c>
      <c r="C66" s="1">
        <v>0</v>
      </c>
      <c r="D66" s="1" t="s">
        <v>94</v>
      </c>
      <c r="E66" s="3">
        <v>45196</v>
      </c>
      <c r="F66" s="6" t="s">
        <v>52</v>
      </c>
      <c r="G66" s="1" t="s">
        <v>37</v>
      </c>
    </row>
    <row r="67" spans="1:7" x14ac:dyDescent="0.35">
      <c r="A67" s="1">
        <v>1513</v>
      </c>
      <c r="B67" s="1">
        <v>0</v>
      </c>
      <c r="C67" s="1">
        <v>0</v>
      </c>
      <c r="D67" s="1" t="s">
        <v>78</v>
      </c>
      <c r="E67" s="3">
        <v>45196</v>
      </c>
      <c r="F67" s="6" t="s">
        <v>52</v>
      </c>
      <c r="G67" s="1" t="s">
        <v>37</v>
      </c>
    </row>
    <row r="68" spans="1:7" x14ac:dyDescent="0.35">
      <c r="A68" s="1">
        <v>1516</v>
      </c>
      <c r="B68" s="1">
        <v>195</v>
      </c>
      <c r="C68" s="1">
        <v>165</v>
      </c>
      <c r="D68" s="1" t="s">
        <v>95</v>
      </c>
      <c r="E68" s="3">
        <v>45196</v>
      </c>
      <c r="F68" s="6" t="s">
        <v>52</v>
      </c>
      <c r="G68" s="1" t="s">
        <v>34</v>
      </c>
    </row>
    <row r="69" spans="1:7" x14ac:dyDescent="0.35">
      <c r="A69" s="1">
        <v>1526</v>
      </c>
      <c r="B69" s="1">
        <v>3</v>
      </c>
      <c r="C69" s="1">
        <v>3</v>
      </c>
      <c r="D69" s="1" t="s">
        <v>90</v>
      </c>
      <c r="E69" s="3">
        <v>45196</v>
      </c>
      <c r="F69" s="6" t="s">
        <v>52</v>
      </c>
      <c r="G69" s="1" t="s">
        <v>37</v>
      </c>
    </row>
    <row r="70" spans="1:7" x14ac:dyDescent="0.35">
      <c r="A70" s="1" t="s">
        <v>12</v>
      </c>
      <c r="B70" s="1">
        <v>183</v>
      </c>
      <c r="C70" s="1">
        <v>138</v>
      </c>
      <c r="D70" s="1"/>
      <c r="E70" s="1"/>
      <c r="F70" s="5" t="s">
        <v>50</v>
      </c>
      <c r="G70" s="1" t="s">
        <v>39</v>
      </c>
    </row>
    <row r="71" spans="1:7" x14ac:dyDescent="0.35">
      <c r="A71" s="1" t="s">
        <v>13</v>
      </c>
      <c r="B71" s="1">
        <v>122</v>
      </c>
      <c r="C71" s="1">
        <v>73</v>
      </c>
      <c r="D71" s="1"/>
      <c r="E71" s="1"/>
      <c r="F71" s="5" t="s">
        <v>50</v>
      </c>
      <c r="G71" s="1" t="s">
        <v>39</v>
      </c>
    </row>
    <row r="72" spans="1:7" x14ac:dyDescent="0.35">
      <c r="A72" s="1" t="s">
        <v>14</v>
      </c>
      <c r="B72" s="1">
        <v>48</v>
      </c>
      <c r="C72" s="1">
        <v>30</v>
      </c>
      <c r="D72" s="1"/>
      <c r="E72" s="1"/>
      <c r="F72" s="5" t="s">
        <v>50</v>
      </c>
      <c r="G72" s="1" t="s">
        <v>39</v>
      </c>
    </row>
    <row r="73" spans="1:7" x14ac:dyDescent="0.35">
      <c r="A73" s="1" t="s">
        <v>16</v>
      </c>
      <c r="B73" s="1">
        <v>77</v>
      </c>
      <c r="C73" s="1">
        <v>67</v>
      </c>
      <c r="D73" s="1"/>
      <c r="E73" s="1"/>
      <c r="F73" s="5" t="s">
        <v>52</v>
      </c>
      <c r="G73" s="1" t="s">
        <v>39</v>
      </c>
    </row>
    <row r="74" spans="1:7" x14ac:dyDescent="0.35">
      <c r="A74" s="1" t="s">
        <v>96</v>
      </c>
      <c r="B74" s="1">
        <v>0</v>
      </c>
      <c r="C74" s="1">
        <v>0</v>
      </c>
      <c r="D74" s="1"/>
      <c r="E74" s="1"/>
      <c r="F74" s="5" t="s">
        <v>52</v>
      </c>
      <c r="G74" s="1" t="s">
        <v>39</v>
      </c>
    </row>
    <row r="75" spans="1:7" x14ac:dyDescent="0.35">
      <c r="A75" s="1" t="s">
        <v>18</v>
      </c>
      <c r="B75" s="1">
        <v>2</v>
      </c>
      <c r="C75" s="1">
        <v>1</v>
      </c>
      <c r="D75" s="1"/>
      <c r="E75" s="1"/>
      <c r="F75" s="5" t="s">
        <v>33</v>
      </c>
      <c r="G75" s="1" t="s">
        <v>39</v>
      </c>
    </row>
    <row r="76" spans="1:7" x14ac:dyDescent="0.35">
      <c r="A76" s="1" t="s">
        <v>19</v>
      </c>
      <c r="B76" s="1">
        <v>481</v>
      </c>
      <c r="C76" s="1">
        <v>352</v>
      </c>
      <c r="D76" s="1"/>
      <c r="E76" s="1"/>
      <c r="F76" s="5" t="s">
        <v>33</v>
      </c>
      <c r="G76" s="1" t="s">
        <v>39</v>
      </c>
    </row>
    <row r="77" spans="1:7" x14ac:dyDescent="0.35">
      <c r="A77" s="1" t="s">
        <v>20</v>
      </c>
      <c r="B77" s="1">
        <v>200</v>
      </c>
      <c r="C77" s="1">
        <v>159</v>
      </c>
      <c r="D77" s="1"/>
      <c r="E77" s="1"/>
      <c r="F77" s="5" t="s">
        <v>33</v>
      </c>
      <c r="G77" s="1" t="s">
        <v>39</v>
      </c>
    </row>
    <row r="78" spans="1:7" x14ac:dyDescent="0.35">
      <c r="A78" s="1" t="s">
        <v>15</v>
      </c>
      <c r="B78" s="1">
        <v>268</v>
      </c>
      <c r="C78" s="1">
        <v>150</v>
      </c>
      <c r="D78" s="1"/>
      <c r="E78" s="1"/>
      <c r="F78" s="5" t="s">
        <v>48</v>
      </c>
      <c r="G78" s="1" t="s">
        <v>39</v>
      </c>
    </row>
    <row r="79" spans="1:7" x14ac:dyDescent="0.35">
      <c r="A79" s="1" t="s">
        <v>21</v>
      </c>
      <c r="B79" s="1">
        <v>239</v>
      </c>
      <c r="C79" s="1">
        <v>147</v>
      </c>
      <c r="D79" s="1"/>
      <c r="E79" s="1"/>
      <c r="F79" s="5" t="s">
        <v>48</v>
      </c>
      <c r="G79" s="1" t="s">
        <v>39</v>
      </c>
    </row>
    <row r="80" spans="1:7" x14ac:dyDescent="0.35">
      <c r="A80" s="1" t="s">
        <v>22</v>
      </c>
      <c r="B80" s="1">
        <v>149</v>
      </c>
      <c r="C80" s="1">
        <v>101</v>
      </c>
      <c r="D80" s="1"/>
      <c r="E80" s="1"/>
      <c r="F80" s="5" t="s">
        <v>48</v>
      </c>
      <c r="G80" s="1" t="s">
        <v>39</v>
      </c>
    </row>
    <row r="81" spans="1:7" x14ac:dyDescent="0.35">
      <c r="A81" s="1" t="s">
        <v>24</v>
      </c>
      <c r="B81" s="1">
        <v>14</v>
      </c>
      <c r="C81" s="1">
        <v>11</v>
      </c>
      <c r="D81" s="1"/>
      <c r="E81" s="1"/>
      <c r="F81" s="5" t="s">
        <v>33</v>
      </c>
      <c r="G81" s="1" t="s">
        <v>39</v>
      </c>
    </row>
    <row r="82" spans="1:7" x14ac:dyDescent="0.35">
      <c r="A82" s="1" t="s">
        <v>25</v>
      </c>
      <c r="B82" s="1">
        <v>131</v>
      </c>
      <c r="C82" s="1">
        <v>84</v>
      </c>
      <c r="D82" s="1"/>
      <c r="E82" s="1"/>
      <c r="F82" s="5" t="s">
        <v>48</v>
      </c>
      <c r="G82" s="1" t="s">
        <v>39</v>
      </c>
    </row>
    <row r="83" spans="1:7" x14ac:dyDescent="0.35">
      <c r="A83" s="1" t="s">
        <v>26</v>
      </c>
      <c r="B83" s="1">
        <v>3</v>
      </c>
      <c r="C83" s="1">
        <v>0</v>
      </c>
      <c r="D83" s="1"/>
      <c r="E83" s="1"/>
      <c r="F83" s="5" t="s">
        <v>50</v>
      </c>
      <c r="G83" s="1" t="s">
        <v>39</v>
      </c>
    </row>
    <row r="84" spans="1:7" x14ac:dyDescent="0.35">
      <c r="A84" s="1" t="s">
        <v>97</v>
      </c>
      <c r="B84" s="1">
        <v>37</v>
      </c>
      <c r="C84" s="1">
        <v>33</v>
      </c>
      <c r="D84" s="1"/>
      <c r="E84" s="1"/>
      <c r="F84" s="5" t="s">
        <v>52</v>
      </c>
      <c r="G84" s="1" t="s">
        <v>39</v>
      </c>
    </row>
    <row r="85" spans="1:7" x14ac:dyDescent="0.35">
      <c r="A85" s="1"/>
      <c r="B85" s="1"/>
      <c r="C85" s="1"/>
    </row>
    <row r="86" spans="1:7" x14ac:dyDescent="0.35">
      <c r="A86" s="1"/>
      <c r="B86" s="1"/>
      <c r="C86" s="1"/>
    </row>
    <row r="87" spans="1:7" x14ac:dyDescent="0.35">
      <c r="A87" s="1"/>
      <c r="B87" s="1"/>
      <c r="C87" s="1"/>
    </row>
    <row r="88" spans="1:7" x14ac:dyDescent="0.35">
      <c r="A88" s="1"/>
      <c r="B88" s="1"/>
      <c r="C88" s="1"/>
    </row>
    <row r="89" spans="1:7" x14ac:dyDescent="0.35">
      <c r="A89" s="1"/>
      <c r="B89" s="1"/>
      <c r="C89" s="1"/>
    </row>
    <row r="90" spans="1:7" x14ac:dyDescent="0.35">
      <c r="A90" s="1"/>
      <c r="B90" s="1"/>
      <c r="C90" s="1"/>
    </row>
    <row r="91" spans="1:7" x14ac:dyDescent="0.35">
      <c r="A91" s="1"/>
      <c r="B91" s="1"/>
      <c r="C91" s="1"/>
    </row>
    <row r="92" spans="1:7" x14ac:dyDescent="0.35">
      <c r="A92" s="1"/>
      <c r="B92" s="1"/>
      <c r="C92" s="1"/>
    </row>
    <row r="93" spans="1:7" x14ac:dyDescent="0.35">
      <c r="A93" s="1"/>
      <c r="B93" s="1"/>
      <c r="C93" s="1"/>
    </row>
    <row r="94" spans="1:7" x14ac:dyDescent="0.35">
      <c r="A94" s="1"/>
      <c r="B94" s="1"/>
      <c r="C94" s="1"/>
    </row>
    <row r="95" spans="1:7" x14ac:dyDescent="0.35">
      <c r="A95" s="1"/>
      <c r="B95" s="1"/>
      <c r="C95" s="1"/>
    </row>
    <row r="96" spans="1:7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  <row r="264" spans="1:3" x14ac:dyDescent="0.35">
      <c r="A264" s="1"/>
      <c r="B264" s="1"/>
      <c r="C264" s="1"/>
    </row>
    <row r="265" spans="1:3" x14ac:dyDescent="0.35">
      <c r="A265" s="1"/>
      <c r="B265" s="1"/>
      <c r="C265" s="1"/>
    </row>
    <row r="266" spans="1:3" x14ac:dyDescent="0.35">
      <c r="A266" s="1"/>
      <c r="B266" s="1"/>
      <c r="C266" s="1"/>
    </row>
    <row r="267" spans="1:3" x14ac:dyDescent="0.35">
      <c r="A267" s="1"/>
      <c r="B267" s="1"/>
      <c r="C267" s="1"/>
    </row>
    <row r="268" spans="1:3" x14ac:dyDescent="0.35">
      <c r="A268" s="1"/>
      <c r="B268" s="1"/>
      <c r="C268" s="1"/>
    </row>
    <row r="269" spans="1:3" x14ac:dyDescent="0.35">
      <c r="A269" s="1"/>
      <c r="B269" s="1"/>
      <c r="C269" s="1"/>
    </row>
    <row r="270" spans="1:3" x14ac:dyDescent="0.35">
      <c r="A270" s="1"/>
      <c r="B270" s="1"/>
      <c r="C270" s="1"/>
    </row>
    <row r="271" spans="1:3" x14ac:dyDescent="0.35">
      <c r="A271" s="1"/>
      <c r="B271" s="1"/>
      <c r="C271" s="1"/>
    </row>
    <row r="272" spans="1:3" x14ac:dyDescent="0.35">
      <c r="A272" s="1"/>
      <c r="B272" s="1"/>
      <c r="C272" s="1"/>
    </row>
    <row r="273" spans="1:3" x14ac:dyDescent="0.35">
      <c r="A273" s="1"/>
      <c r="B273" s="1"/>
      <c r="C273" s="1"/>
    </row>
    <row r="274" spans="1:3" x14ac:dyDescent="0.35">
      <c r="A274" s="1"/>
      <c r="B274" s="1"/>
      <c r="C274" s="1"/>
    </row>
    <row r="275" spans="1:3" x14ac:dyDescent="0.35">
      <c r="A275" s="1"/>
      <c r="B275" s="1"/>
      <c r="C275" s="1"/>
    </row>
    <row r="276" spans="1:3" x14ac:dyDescent="0.35">
      <c r="A276" s="1"/>
      <c r="B276" s="1"/>
      <c r="C276" s="1"/>
    </row>
    <row r="277" spans="1:3" x14ac:dyDescent="0.35">
      <c r="A277" s="1"/>
      <c r="B277" s="1"/>
      <c r="C277" s="1"/>
    </row>
    <row r="278" spans="1:3" x14ac:dyDescent="0.35">
      <c r="A278" s="1"/>
      <c r="B278" s="1"/>
      <c r="C278" s="1"/>
    </row>
    <row r="279" spans="1:3" x14ac:dyDescent="0.35">
      <c r="A279" s="1"/>
      <c r="B279" s="1"/>
      <c r="C279" s="1"/>
    </row>
    <row r="280" spans="1:3" x14ac:dyDescent="0.35">
      <c r="A280" s="1"/>
      <c r="B280" s="1"/>
      <c r="C280" s="1"/>
    </row>
    <row r="281" spans="1:3" x14ac:dyDescent="0.35">
      <c r="A281" s="1"/>
      <c r="B281" s="1"/>
      <c r="C281" s="1"/>
    </row>
    <row r="282" spans="1:3" x14ac:dyDescent="0.35">
      <c r="A282" s="1"/>
      <c r="B282" s="1"/>
      <c r="C282" s="1"/>
    </row>
    <row r="283" spans="1:3" x14ac:dyDescent="0.35">
      <c r="A283" s="1"/>
      <c r="B283" s="1"/>
      <c r="C283" s="1"/>
    </row>
    <row r="284" spans="1:3" x14ac:dyDescent="0.35">
      <c r="A284" s="1"/>
      <c r="B284" s="1"/>
      <c r="C284" s="1"/>
    </row>
    <row r="285" spans="1:3" x14ac:dyDescent="0.35">
      <c r="A285" s="1"/>
      <c r="B285" s="1"/>
      <c r="C285" s="1"/>
    </row>
    <row r="286" spans="1:3" x14ac:dyDescent="0.35">
      <c r="A286" s="1"/>
      <c r="B286" s="1"/>
      <c r="C286" s="1"/>
    </row>
    <row r="287" spans="1:3" x14ac:dyDescent="0.35">
      <c r="A287" s="1"/>
      <c r="B287" s="1"/>
      <c r="C287" s="1"/>
    </row>
    <row r="288" spans="1:3" x14ac:dyDescent="0.35">
      <c r="A288" s="1"/>
      <c r="B288" s="1"/>
      <c r="C288" s="1"/>
    </row>
    <row r="289" spans="1:3" x14ac:dyDescent="0.35">
      <c r="A289" s="1"/>
      <c r="B289" s="1"/>
      <c r="C289" s="1"/>
    </row>
    <row r="290" spans="1:3" x14ac:dyDescent="0.35">
      <c r="A290" s="1"/>
      <c r="B290" s="1"/>
      <c r="C290" s="1"/>
    </row>
    <row r="291" spans="1:3" x14ac:dyDescent="0.35">
      <c r="A291" s="1"/>
      <c r="B291" s="1"/>
      <c r="C291" s="1"/>
    </row>
    <row r="292" spans="1:3" x14ac:dyDescent="0.35">
      <c r="A292" s="1"/>
      <c r="B292" s="1"/>
      <c r="C292" s="1"/>
    </row>
    <row r="293" spans="1:3" x14ac:dyDescent="0.35">
      <c r="A293" s="1"/>
      <c r="B293" s="1"/>
      <c r="C293" s="1"/>
    </row>
    <row r="294" spans="1:3" x14ac:dyDescent="0.35">
      <c r="A294" s="1"/>
      <c r="B294" s="1"/>
      <c r="C294" s="1"/>
    </row>
    <row r="295" spans="1:3" x14ac:dyDescent="0.35">
      <c r="A295" s="1"/>
      <c r="B295" s="1"/>
      <c r="C295" s="1"/>
    </row>
    <row r="296" spans="1:3" x14ac:dyDescent="0.35">
      <c r="A296" s="1"/>
      <c r="B296" s="1"/>
      <c r="C296" s="1"/>
    </row>
    <row r="297" spans="1:3" x14ac:dyDescent="0.35">
      <c r="A297" s="1"/>
      <c r="B297" s="1"/>
      <c r="C297" s="1"/>
    </row>
    <row r="298" spans="1:3" x14ac:dyDescent="0.35">
      <c r="A298" s="1"/>
      <c r="B298" s="1"/>
      <c r="C298" s="1"/>
    </row>
    <row r="299" spans="1:3" x14ac:dyDescent="0.35">
      <c r="A299" s="1"/>
      <c r="B299" s="1"/>
      <c r="C299" s="1"/>
    </row>
    <row r="300" spans="1:3" x14ac:dyDescent="0.35">
      <c r="A300" s="1"/>
      <c r="B300" s="1"/>
      <c r="C300" s="1"/>
    </row>
    <row r="301" spans="1:3" x14ac:dyDescent="0.35">
      <c r="A301" s="1"/>
      <c r="B301" s="1"/>
      <c r="C301" s="1"/>
    </row>
    <row r="302" spans="1:3" x14ac:dyDescent="0.35">
      <c r="A302" s="1"/>
      <c r="B302" s="1"/>
      <c r="C302" s="1"/>
    </row>
    <row r="303" spans="1:3" x14ac:dyDescent="0.35">
      <c r="A303" s="1"/>
      <c r="B303" s="1"/>
      <c r="C303" s="1"/>
    </row>
    <row r="304" spans="1:3" x14ac:dyDescent="0.35">
      <c r="A304" s="1"/>
      <c r="B304" s="1"/>
      <c r="C304" s="1"/>
    </row>
    <row r="305" spans="1:3" x14ac:dyDescent="0.35">
      <c r="A305" s="1"/>
      <c r="B305" s="1"/>
      <c r="C305" s="1"/>
    </row>
    <row r="306" spans="1:3" x14ac:dyDescent="0.35">
      <c r="A306" s="1"/>
      <c r="B306" s="1"/>
      <c r="C306" s="1"/>
    </row>
    <row r="307" spans="1:3" x14ac:dyDescent="0.35">
      <c r="A307" s="1"/>
      <c r="B307" s="1"/>
      <c r="C307" s="1"/>
    </row>
    <row r="308" spans="1:3" x14ac:dyDescent="0.35">
      <c r="A308" s="1"/>
      <c r="B308" s="1"/>
      <c r="C308" s="1"/>
    </row>
    <row r="309" spans="1:3" x14ac:dyDescent="0.35">
      <c r="A309" s="1"/>
      <c r="B309" s="1"/>
      <c r="C309" s="1"/>
    </row>
    <row r="310" spans="1:3" x14ac:dyDescent="0.35">
      <c r="A310" s="1"/>
      <c r="B310" s="1"/>
      <c r="C310" s="1"/>
    </row>
    <row r="311" spans="1:3" x14ac:dyDescent="0.35">
      <c r="A311" s="1"/>
      <c r="B311" s="1"/>
      <c r="C311" s="1"/>
    </row>
    <row r="312" spans="1:3" x14ac:dyDescent="0.35">
      <c r="A312" s="1"/>
      <c r="B312" s="1"/>
      <c r="C312" s="1"/>
    </row>
    <row r="313" spans="1:3" x14ac:dyDescent="0.35">
      <c r="A313" s="1"/>
      <c r="B313" s="1"/>
      <c r="C313" s="1"/>
    </row>
    <row r="314" spans="1:3" x14ac:dyDescent="0.35">
      <c r="A314" s="1"/>
      <c r="B314" s="1"/>
      <c r="C314" s="1"/>
    </row>
    <row r="315" spans="1:3" x14ac:dyDescent="0.35">
      <c r="A315" s="1"/>
      <c r="B315" s="1"/>
      <c r="C315" s="1"/>
    </row>
    <row r="316" spans="1:3" x14ac:dyDescent="0.35">
      <c r="A316" s="1"/>
      <c r="B316" s="1"/>
      <c r="C316" s="1"/>
    </row>
    <row r="317" spans="1:3" x14ac:dyDescent="0.35">
      <c r="A317" s="1"/>
      <c r="B317" s="1"/>
      <c r="C317" s="1"/>
    </row>
    <row r="318" spans="1:3" x14ac:dyDescent="0.35">
      <c r="A318" s="1"/>
      <c r="B318" s="1"/>
      <c r="C318" s="1"/>
    </row>
    <row r="319" spans="1:3" x14ac:dyDescent="0.35">
      <c r="A319" s="1"/>
      <c r="B319" s="1"/>
      <c r="C319" s="1"/>
    </row>
    <row r="320" spans="1:3" x14ac:dyDescent="0.35">
      <c r="A320" s="1"/>
      <c r="B320" s="1"/>
      <c r="C320" s="1"/>
    </row>
    <row r="321" spans="1:3" x14ac:dyDescent="0.35">
      <c r="A321" s="1"/>
      <c r="B321" s="1"/>
      <c r="C321" s="1"/>
    </row>
    <row r="322" spans="1:3" x14ac:dyDescent="0.35">
      <c r="A322" s="1"/>
      <c r="B322" s="1"/>
      <c r="C322" s="1"/>
    </row>
    <row r="323" spans="1:3" x14ac:dyDescent="0.35">
      <c r="A323" s="1"/>
      <c r="B323" s="1"/>
      <c r="C323" s="1"/>
    </row>
    <row r="324" spans="1:3" x14ac:dyDescent="0.35">
      <c r="A324" s="1"/>
      <c r="B324" s="1"/>
      <c r="C324" s="1"/>
    </row>
    <row r="325" spans="1:3" x14ac:dyDescent="0.35">
      <c r="A325" s="1"/>
      <c r="B325" s="1"/>
      <c r="C325" s="1"/>
    </row>
    <row r="326" spans="1:3" x14ac:dyDescent="0.35">
      <c r="A326" s="1"/>
      <c r="B326" s="1"/>
      <c r="C326" s="1"/>
    </row>
    <row r="327" spans="1:3" x14ac:dyDescent="0.35">
      <c r="A327" s="1"/>
      <c r="B327" s="1"/>
      <c r="C327" s="1"/>
    </row>
    <row r="328" spans="1:3" x14ac:dyDescent="0.35">
      <c r="A328" s="1"/>
      <c r="B328" s="1"/>
      <c r="C328" s="1"/>
    </row>
    <row r="329" spans="1:3" x14ac:dyDescent="0.35">
      <c r="A329" s="1"/>
      <c r="B329" s="1"/>
      <c r="C329" s="1"/>
    </row>
    <row r="330" spans="1:3" x14ac:dyDescent="0.35">
      <c r="A330" s="1"/>
      <c r="B330" s="1"/>
      <c r="C330" s="1"/>
    </row>
    <row r="331" spans="1:3" x14ac:dyDescent="0.35">
      <c r="A331" s="1"/>
      <c r="B331" s="1"/>
      <c r="C331" s="1"/>
    </row>
    <row r="332" spans="1:3" x14ac:dyDescent="0.35">
      <c r="A332" s="1"/>
      <c r="B332" s="1"/>
      <c r="C332" s="1"/>
    </row>
    <row r="333" spans="1:3" x14ac:dyDescent="0.35">
      <c r="A333" s="1"/>
      <c r="B333" s="1"/>
      <c r="C333" s="1"/>
    </row>
    <row r="334" spans="1:3" x14ac:dyDescent="0.35">
      <c r="A334" s="1"/>
      <c r="B334" s="1"/>
      <c r="C334" s="1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EE84-A0C0-41F9-BB47-1ED5384E08ED}">
  <dimension ref="A2:M12"/>
  <sheetViews>
    <sheetView workbookViewId="0">
      <selection activeCell="A2" sqref="A2"/>
    </sheetView>
  </sheetViews>
  <sheetFormatPr baseColWidth="10" defaultColWidth="11.453125" defaultRowHeight="14.5" x14ac:dyDescent="0.35"/>
  <cols>
    <col min="2" max="2" width="12.81640625" bestFit="1" customWidth="1"/>
    <col min="5" max="5" width="12.81640625" bestFit="1" customWidth="1"/>
    <col min="11" max="11" width="12.81640625" bestFit="1" customWidth="1"/>
  </cols>
  <sheetData>
    <row r="2" spans="1:13" x14ac:dyDescent="0.35">
      <c r="A2" s="13" t="s">
        <v>98</v>
      </c>
    </row>
    <row r="4" spans="1:13" x14ac:dyDescent="0.3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</row>
    <row r="5" spans="1:13" x14ac:dyDescent="0.35">
      <c r="A5" s="1" t="s">
        <v>99</v>
      </c>
      <c r="B5" s="9">
        <v>1219</v>
      </c>
      <c r="C5" s="9">
        <v>1227</v>
      </c>
      <c r="D5" s="9">
        <v>1235</v>
      </c>
      <c r="E5" s="12">
        <v>1243</v>
      </c>
      <c r="F5" s="12">
        <v>1250</v>
      </c>
      <c r="G5" s="12">
        <v>1258</v>
      </c>
      <c r="H5" s="12">
        <v>1266</v>
      </c>
      <c r="I5" s="9">
        <v>1274</v>
      </c>
      <c r="J5" s="12">
        <v>1282</v>
      </c>
      <c r="K5" s="12">
        <v>1290</v>
      </c>
      <c r="L5" s="9">
        <v>1297</v>
      </c>
      <c r="M5" s="9">
        <v>1305</v>
      </c>
    </row>
    <row r="6" spans="1:13" x14ac:dyDescent="0.35">
      <c r="A6" s="1" t="s">
        <v>100</v>
      </c>
      <c r="B6" s="12" t="s">
        <v>18</v>
      </c>
      <c r="C6" s="9">
        <v>1228</v>
      </c>
      <c r="D6" s="9">
        <v>1236</v>
      </c>
      <c r="E6" s="12">
        <v>1244</v>
      </c>
      <c r="F6" s="9">
        <v>1251</v>
      </c>
      <c r="G6" s="12">
        <v>1259</v>
      </c>
      <c r="H6" s="12">
        <v>1267</v>
      </c>
      <c r="I6" s="12">
        <v>1275</v>
      </c>
      <c r="J6" s="9">
        <v>1283</v>
      </c>
      <c r="K6" s="9">
        <v>1291</v>
      </c>
      <c r="L6" s="9">
        <v>1298</v>
      </c>
      <c r="M6" s="9">
        <v>1306</v>
      </c>
    </row>
    <row r="7" spans="1:13" x14ac:dyDescent="0.35">
      <c r="A7" s="1" t="s">
        <v>101</v>
      </c>
      <c r="B7" s="9">
        <v>1221</v>
      </c>
      <c r="C7" s="9">
        <v>1229</v>
      </c>
      <c r="D7" s="9">
        <v>1237</v>
      </c>
      <c r="E7" s="12">
        <v>1245</v>
      </c>
      <c r="F7" s="12">
        <v>1252</v>
      </c>
      <c r="G7" s="12">
        <v>1260</v>
      </c>
      <c r="H7" s="12">
        <v>1268</v>
      </c>
      <c r="I7" s="12">
        <v>1276</v>
      </c>
      <c r="J7" s="12">
        <v>1284</v>
      </c>
      <c r="K7" s="12" t="s">
        <v>20</v>
      </c>
      <c r="L7" s="12">
        <v>1299</v>
      </c>
      <c r="M7" s="9">
        <v>1307</v>
      </c>
    </row>
    <row r="8" spans="1:13" x14ac:dyDescent="0.35">
      <c r="A8" s="1" t="s">
        <v>102</v>
      </c>
      <c r="B8" s="12">
        <v>1222</v>
      </c>
      <c r="C8" s="9">
        <v>1230</v>
      </c>
      <c r="D8" s="12">
        <v>1238</v>
      </c>
      <c r="E8" s="12" t="s">
        <v>19</v>
      </c>
      <c r="F8" s="12">
        <v>1253</v>
      </c>
      <c r="G8" s="12">
        <v>1261</v>
      </c>
      <c r="H8" s="12">
        <v>1269</v>
      </c>
      <c r="I8" s="9">
        <v>1277</v>
      </c>
      <c r="J8" s="9">
        <v>1285</v>
      </c>
      <c r="K8" s="9">
        <v>1292</v>
      </c>
      <c r="L8" s="9">
        <v>1300</v>
      </c>
      <c r="M8" s="9">
        <v>1308</v>
      </c>
    </row>
    <row r="9" spans="1:13" x14ac:dyDescent="0.35">
      <c r="A9" s="1" t="s">
        <v>103</v>
      </c>
      <c r="B9" s="9">
        <v>1223</v>
      </c>
      <c r="C9" s="9">
        <v>1231</v>
      </c>
      <c r="D9" s="12">
        <v>1239</v>
      </c>
      <c r="E9" s="9">
        <v>1246</v>
      </c>
      <c r="F9" s="12">
        <v>1254</v>
      </c>
      <c r="G9" s="12">
        <v>1262</v>
      </c>
      <c r="H9" s="9">
        <v>1270</v>
      </c>
      <c r="I9" s="9">
        <v>1278</v>
      </c>
      <c r="J9" s="9">
        <v>1286</v>
      </c>
      <c r="K9" s="9">
        <v>1293</v>
      </c>
      <c r="L9" s="9">
        <v>1301</v>
      </c>
      <c r="M9" s="12">
        <v>1309</v>
      </c>
    </row>
    <row r="10" spans="1:13" x14ac:dyDescent="0.35">
      <c r="A10" s="1" t="s">
        <v>104</v>
      </c>
      <c r="B10" s="9">
        <v>1224</v>
      </c>
      <c r="C10" s="9">
        <v>1232</v>
      </c>
      <c r="D10" s="9">
        <v>1240</v>
      </c>
      <c r="E10" s="12">
        <v>1247</v>
      </c>
      <c r="F10" s="9">
        <v>1255</v>
      </c>
      <c r="G10" s="12">
        <v>1263</v>
      </c>
      <c r="H10" s="12">
        <v>1271</v>
      </c>
      <c r="I10" s="9">
        <v>1279</v>
      </c>
      <c r="J10" s="9">
        <v>1287</v>
      </c>
      <c r="K10" s="9">
        <v>1294</v>
      </c>
      <c r="L10" s="9">
        <v>1302</v>
      </c>
      <c r="M10" s="12">
        <v>1310</v>
      </c>
    </row>
    <row r="11" spans="1:13" x14ac:dyDescent="0.35">
      <c r="A11" s="1" t="s">
        <v>105</v>
      </c>
      <c r="B11" s="9">
        <v>1225</v>
      </c>
      <c r="C11" s="9">
        <v>1233</v>
      </c>
      <c r="D11" s="9">
        <v>1241</v>
      </c>
      <c r="E11" s="12">
        <v>1248</v>
      </c>
      <c r="F11" s="12">
        <v>1256</v>
      </c>
      <c r="G11" s="12">
        <v>1264</v>
      </c>
      <c r="H11" s="12">
        <v>1272</v>
      </c>
      <c r="I11" s="9">
        <v>1280</v>
      </c>
      <c r="J11" s="9">
        <v>1288</v>
      </c>
      <c r="K11" s="9">
        <v>1295</v>
      </c>
      <c r="L11" s="9">
        <v>1303</v>
      </c>
      <c r="M11" s="9">
        <v>1311</v>
      </c>
    </row>
    <row r="12" spans="1:13" x14ac:dyDescent="0.35">
      <c r="A12" s="1" t="s">
        <v>106</v>
      </c>
      <c r="B12" s="9">
        <v>1226</v>
      </c>
      <c r="C12" s="12">
        <v>1234</v>
      </c>
      <c r="D12" s="12">
        <v>1242</v>
      </c>
      <c r="E12" s="9">
        <v>1249</v>
      </c>
      <c r="F12" s="12">
        <v>1257</v>
      </c>
      <c r="G12" s="9">
        <v>1265</v>
      </c>
      <c r="H12" s="12">
        <v>1273</v>
      </c>
      <c r="I12" s="9">
        <v>1281</v>
      </c>
      <c r="J12" s="9">
        <v>1289</v>
      </c>
      <c r="K12" s="9">
        <v>1296</v>
      </c>
      <c r="L12" s="9">
        <v>1304</v>
      </c>
      <c r="M12" s="1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D6CF-E243-4B4D-9FC8-324D85F0B0E6}">
  <dimension ref="A2:M12"/>
  <sheetViews>
    <sheetView workbookViewId="0">
      <selection activeCell="A2" sqref="A2"/>
    </sheetView>
  </sheetViews>
  <sheetFormatPr baseColWidth="10" defaultColWidth="11.453125" defaultRowHeight="14.5" x14ac:dyDescent="0.35"/>
  <cols>
    <col min="3" max="3" width="12.81640625" bestFit="1" customWidth="1"/>
    <col min="7" max="7" width="12.81640625" bestFit="1" customWidth="1"/>
    <col min="12" max="12" width="12.81640625" bestFit="1" customWidth="1"/>
  </cols>
  <sheetData>
    <row r="2" spans="1:13" x14ac:dyDescent="0.35">
      <c r="A2" s="13" t="s">
        <v>98</v>
      </c>
    </row>
    <row r="4" spans="1:13" x14ac:dyDescent="0.3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</row>
    <row r="5" spans="1:13" x14ac:dyDescent="0.35">
      <c r="A5" s="1" t="s">
        <v>99</v>
      </c>
      <c r="B5" s="9">
        <v>1312</v>
      </c>
      <c r="C5" s="12">
        <v>1320</v>
      </c>
      <c r="D5" s="9">
        <v>1327</v>
      </c>
      <c r="E5" s="9">
        <v>1335</v>
      </c>
      <c r="F5" s="9">
        <v>1343</v>
      </c>
      <c r="G5" s="9">
        <v>1351</v>
      </c>
      <c r="H5" s="9">
        <v>1358</v>
      </c>
      <c r="I5" s="9">
        <v>1366</v>
      </c>
      <c r="J5" s="9">
        <v>1374</v>
      </c>
      <c r="K5" s="9">
        <v>1382</v>
      </c>
      <c r="L5" s="12" t="s">
        <v>22</v>
      </c>
      <c r="M5" s="12">
        <v>1397</v>
      </c>
    </row>
    <row r="6" spans="1:13" x14ac:dyDescent="0.35">
      <c r="A6" s="1" t="s">
        <v>100</v>
      </c>
      <c r="B6" s="12">
        <v>1313</v>
      </c>
      <c r="C6" s="9">
        <v>1321</v>
      </c>
      <c r="D6" s="9">
        <v>1328</v>
      </c>
      <c r="E6" s="9">
        <v>1336</v>
      </c>
      <c r="F6" s="9">
        <v>1344</v>
      </c>
      <c r="G6" s="12" t="s">
        <v>21</v>
      </c>
      <c r="H6" s="9">
        <v>1359</v>
      </c>
      <c r="I6" s="9">
        <v>1367</v>
      </c>
      <c r="J6" s="9">
        <v>1375</v>
      </c>
      <c r="K6" s="9">
        <v>1383</v>
      </c>
      <c r="L6" s="9">
        <v>1390</v>
      </c>
      <c r="M6" s="9">
        <v>1398</v>
      </c>
    </row>
    <row r="7" spans="1:13" x14ac:dyDescent="0.35">
      <c r="A7" s="1" t="s">
        <v>101</v>
      </c>
      <c r="B7" s="12">
        <v>1314</v>
      </c>
      <c r="C7" s="12" t="s">
        <v>15</v>
      </c>
      <c r="D7" s="9">
        <v>1329</v>
      </c>
      <c r="E7" s="9">
        <v>1337</v>
      </c>
      <c r="F7" s="9">
        <v>1345</v>
      </c>
      <c r="G7" s="9">
        <v>1352</v>
      </c>
      <c r="H7" s="9">
        <v>1360</v>
      </c>
      <c r="I7" s="9">
        <v>1368</v>
      </c>
      <c r="J7" s="12">
        <v>1376</v>
      </c>
      <c r="K7" s="9">
        <v>1384</v>
      </c>
      <c r="L7" s="9">
        <v>1391</v>
      </c>
      <c r="M7" s="9">
        <v>1399</v>
      </c>
    </row>
    <row r="8" spans="1:13" x14ac:dyDescent="0.35">
      <c r="A8" s="1" t="s">
        <v>102</v>
      </c>
      <c r="B8" s="9">
        <v>1315</v>
      </c>
      <c r="C8" s="9">
        <v>1322</v>
      </c>
      <c r="D8" s="9">
        <v>1330</v>
      </c>
      <c r="E8" s="9">
        <v>1338</v>
      </c>
      <c r="F8" s="9">
        <v>1346</v>
      </c>
      <c r="G8" s="12">
        <v>1353</v>
      </c>
      <c r="H8" s="9">
        <v>1361</v>
      </c>
      <c r="I8" s="9">
        <v>1369</v>
      </c>
      <c r="J8" s="9">
        <v>1377</v>
      </c>
      <c r="K8" s="9">
        <v>1385</v>
      </c>
      <c r="L8" s="9">
        <v>1392</v>
      </c>
      <c r="M8" s="9">
        <v>1400</v>
      </c>
    </row>
    <row r="9" spans="1:13" x14ac:dyDescent="0.35">
      <c r="A9" s="1" t="s">
        <v>103</v>
      </c>
      <c r="B9" s="9">
        <v>1316</v>
      </c>
      <c r="C9" s="9">
        <v>1323</v>
      </c>
      <c r="D9" s="12">
        <v>1331</v>
      </c>
      <c r="E9" s="9">
        <v>1339</v>
      </c>
      <c r="F9" s="9">
        <v>1347</v>
      </c>
      <c r="G9" s="9">
        <v>1354</v>
      </c>
      <c r="H9" s="12">
        <v>1362</v>
      </c>
      <c r="I9" s="9">
        <v>1370</v>
      </c>
      <c r="J9" s="9">
        <v>1378</v>
      </c>
      <c r="K9" s="9">
        <v>1386</v>
      </c>
      <c r="L9" s="12">
        <v>1393</v>
      </c>
      <c r="M9" s="9">
        <v>1402</v>
      </c>
    </row>
    <row r="10" spans="1:13" x14ac:dyDescent="0.35">
      <c r="A10" s="1" t="s">
        <v>104</v>
      </c>
      <c r="B10" s="9">
        <v>1317</v>
      </c>
      <c r="C10" s="9">
        <v>1324</v>
      </c>
      <c r="D10" s="9">
        <v>1332</v>
      </c>
      <c r="E10" s="9">
        <v>1340</v>
      </c>
      <c r="F10" s="9">
        <v>1348</v>
      </c>
      <c r="G10" s="12">
        <v>1355</v>
      </c>
      <c r="H10" s="9">
        <v>1363</v>
      </c>
      <c r="I10" s="12">
        <v>1371</v>
      </c>
      <c r="J10" s="9">
        <v>1379</v>
      </c>
      <c r="K10" s="9">
        <v>1387</v>
      </c>
      <c r="L10" s="9">
        <v>1394</v>
      </c>
      <c r="M10" s="12">
        <v>1401</v>
      </c>
    </row>
    <row r="11" spans="1:13" x14ac:dyDescent="0.35">
      <c r="A11" s="1" t="s">
        <v>105</v>
      </c>
      <c r="B11" s="9">
        <v>1318</v>
      </c>
      <c r="C11" s="9">
        <v>1325</v>
      </c>
      <c r="D11" s="9">
        <v>1333</v>
      </c>
      <c r="E11" s="12">
        <v>1341</v>
      </c>
      <c r="F11" s="9">
        <v>1349</v>
      </c>
      <c r="G11" s="12">
        <v>1356</v>
      </c>
      <c r="H11" s="9">
        <v>1364</v>
      </c>
      <c r="I11" s="9">
        <v>1372</v>
      </c>
      <c r="J11" s="9">
        <v>1380</v>
      </c>
      <c r="K11" s="9">
        <v>1388</v>
      </c>
      <c r="L11" s="9">
        <v>1395</v>
      </c>
      <c r="M11" s="9">
        <v>1403</v>
      </c>
    </row>
    <row r="12" spans="1:13" x14ac:dyDescent="0.35">
      <c r="A12" s="1" t="s">
        <v>106</v>
      </c>
      <c r="B12" s="9">
        <v>1319</v>
      </c>
      <c r="C12" s="12">
        <v>1326</v>
      </c>
      <c r="D12" s="9">
        <v>1334</v>
      </c>
      <c r="E12" s="9">
        <v>1342</v>
      </c>
      <c r="F12" s="9">
        <v>1350</v>
      </c>
      <c r="G12" s="9">
        <v>1357</v>
      </c>
      <c r="H12" s="12">
        <v>1365</v>
      </c>
      <c r="I12" s="9">
        <v>1373</v>
      </c>
      <c r="J12" s="9">
        <v>1381</v>
      </c>
      <c r="K12" s="9">
        <v>1389</v>
      </c>
      <c r="L12" s="9">
        <v>1396</v>
      </c>
      <c r="M12" s="1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15D1-6A9E-427A-A3C8-2579194B15E6}">
  <dimension ref="A2:M12"/>
  <sheetViews>
    <sheetView workbookViewId="0">
      <selection activeCell="A2" sqref="A2"/>
    </sheetView>
  </sheetViews>
  <sheetFormatPr baseColWidth="10" defaultColWidth="11.453125" defaultRowHeight="14.5" x14ac:dyDescent="0.35"/>
  <cols>
    <col min="6" max="6" width="12.81640625" bestFit="1" customWidth="1"/>
    <col min="9" max="9" width="12.81640625" bestFit="1" customWidth="1"/>
    <col min="13" max="13" width="12.81640625" bestFit="1" customWidth="1"/>
  </cols>
  <sheetData>
    <row r="2" spans="1:13" x14ac:dyDescent="0.35">
      <c r="A2" s="13" t="s">
        <v>98</v>
      </c>
    </row>
    <row r="4" spans="1:13" x14ac:dyDescent="0.3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</row>
    <row r="5" spans="1:13" x14ac:dyDescent="0.35">
      <c r="A5" s="1" t="s">
        <v>99</v>
      </c>
      <c r="B5" s="9">
        <v>1404</v>
      </c>
      <c r="C5" s="12">
        <v>1412</v>
      </c>
      <c r="D5" s="9">
        <v>1420</v>
      </c>
      <c r="E5" s="9">
        <v>1428</v>
      </c>
      <c r="F5" s="12" t="s">
        <v>12</v>
      </c>
      <c r="G5" s="9">
        <v>1444</v>
      </c>
      <c r="H5" s="9">
        <v>1452</v>
      </c>
      <c r="I5" s="12" t="s">
        <v>13</v>
      </c>
      <c r="J5" s="9">
        <v>1467</v>
      </c>
      <c r="K5" s="9">
        <v>1475</v>
      </c>
      <c r="L5" s="9">
        <v>1483</v>
      </c>
      <c r="M5" s="9">
        <v>1491</v>
      </c>
    </row>
    <row r="6" spans="1:13" x14ac:dyDescent="0.35">
      <c r="A6" s="1" t="s">
        <v>100</v>
      </c>
      <c r="B6" s="12">
        <v>1405</v>
      </c>
      <c r="C6" s="9">
        <v>1413</v>
      </c>
      <c r="D6" s="9">
        <v>1421</v>
      </c>
      <c r="E6" s="9">
        <v>1429</v>
      </c>
      <c r="F6" s="9">
        <v>1437</v>
      </c>
      <c r="G6" s="9">
        <v>1445</v>
      </c>
      <c r="H6" s="9">
        <v>1453</v>
      </c>
      <c r="I6" s="9">
        <v>1460</v>
      </c>
      <c r="J6" s="9">
        <v>1468</v>
      </c>
      <c r="K6" s="9">
        <v>1476</v>
      </c>
      <c r="L6" s="9">
        <v>1484</v>
      </c>
      <c r="M6" s="9">
        <v>1492</v>
      </c>
    </row>
    <row r="7" spans="1:13" x14ac:dyDescent="0.35">
      <c r="A7" s="1" t="s">
        <v>101</v>
      </c>
      <c r="B7" s="9">
        <v>1406</v>
      </c>
      <c r="C7" s="9">
        <v>1414</v>
      </c>
      <c r="D7" s="9">
        <v>1422</v>
      </c>
      <c r="E7" s="9">
        <v>1431</v>
      </c>
      <c r="F7" s="9">
        <v>1438</v>
      </c>
      <c r="G7" s="9">
        <v>1446</v>
      </c>
      <c r="H7" s="9">
        <v>1454</v>
      </c>
      <c r="I7" s="9">
        <v>1461</v>
      </c>
      <c r="J7" s="9">
        <v>1469</v>
      </c>
      <c r="K7" s="9">
        <v>1477</v>
      </c>
      <c r="L7" s="9">
        <v>1485</v>
      </c>
      <c r="M7" s="12" t="s">
        <v>14</v>
      </c>
    </row>
    <row r="8" spans="1:13" x14ac:dyDescent="0.35">
      <c r="A8" s="1" t="s">
        <v>102</v>
      </c>
      <c r="B8" s="9">
        <v>1407</v>
      </c>
      <c r="C8" s="9">
        <v>1415</v>
      </c>
      <c r="D8" s="9">
        <v>1423</v>
      </c>
      <c r="E8" s="9">
        <v>1430</v>
      </c>
      <c r="F8" s="9">
        <v>1439</v>
      </c>
      <c r="G8" s="12">
        <v>1447</v>
      </c>
      <c r="H8" s="9">
        <v>1455</v>
      </c>
      <c r="I8" s="9">
        <v>1462</v>
      </c>
      <c r="J8" s="9">
        <v>1470</v>
      </c>
      <c r="K8" s="9">
        <v>1478</v>
      </c>
      <c r="L8" s="9">
        <v>1486</v>
      </c>
      <c r="M8" s="9">
        <v>1493</v>
      </c>
    </row>
    <row r="9" spans="1:13" x14ac:dyDescent="0.35">
      <c r="A9" s="1" t="s">
        <v>103</v>
      </c>
      <c r="B9" s="9">
        <v>1408</v>
      </c>
      <c r="C9" s="9">
        <v>1416</v>
      </c>
      <c r="D9" s="12">
        <v>1424</v>
      </c>
      <c r="E9" s="9">
        <v>1432</v>
      </c>
      <c r="F9" s="9">
        <v>1440</v>
      </c>
      <c r="G9" s="9">
        <v>1448</v>
      </c>
      <c r="H9" s="9">
        <v>1456</v>
      </c>
      <c r="I9" s="9">
        <v>1463</v>
      </c>
      <c r="J9" s="9">
        <v>1471</v>
      </c>
      <c r="K9" s="9">
        <v>1479</v>
      </c>
      <c r="L9" s="9">
        <v>1487</v>
      </c>
      <c r="M9" s="9">
        <v>1494</v>
      </c>
    </row>
    <row r="10" spans="1:13" x14ac:dyDescent="0.35">
      <c r="A10" s="1" t="s">
        <v>104</v>
      </c>
      <c r="B10" s="9">
        <v>1409</v>
      </c>
      <c r="C10" s="9">
        <v>1417</v>
      </c>
      <c r="D10" s="9">
        <v>1425</v>
      </c>
      <c r="E10" s="9">
        <v>1433</v>
      </c>
      <c r="F10" s="9">
        <v>1441</v>
      </c>
      <c r="G10" s="12">
        <v>1449</v>
      </c>
      <c r="H10" s="9">
        <v>1457</v>
      </c>
      <c r="I10" s="9">
        <v>1464</v>
      </c>
      <c r="J10" s="9">
        <v>1472</v>
      </c>
      <c r="K10" s="9">
        <v>1480</v>
      </c>
      <c r="L10" s="9">
        <v>1488</v>
      </c>
      <c r="M10" s="12">
        <v>1495</v>
      </c>
    </row>
    <row r="11" spans="1:13" x14ac:dyDescent="0.35">
      <c r="A11" s="1" t="s">
        <v>105</v>
      </c>
      <c r="B11" s="9">
        <v>1410</v>
      </c>
      <c r="C11" s="9">
        <v>1418</v>
      </c>
      <c r="D11" s="9">
        <v>1426</v>
      </c>
      <c r="E11" s="12">
        <v>1434</v>
      </c>
      <c r="F11" s="9">
        <v>1442</v>
      </c>
      <c r="G11" s="9">
        <v>1450</v>
      </c>
      <c r="H11" s="9">
        <v>1458</v>
      </c>
      <c r="I11" s="9">
        <v>1465</v>
      </c>
      <c r="J11" s="9">
        <v>1473</v>
      </c>
      <c r="K11" s="9">
        <v>1481</v>
      </c>
      <c r="L11" s="9">
        <v>1489</v>
      </c>
      <c r="M11" s="9">
        <v>1496</v>
      </c>
    </row>
    <row r="12" spans="1:13" x14ac:dyDescent="0.35">
      <c r="A12" s="1" t="s">
        <v>106</v>
      </c>
      <c r="B12" s="9">
        <v>1411</v>
      </c>
      <c r="C12" s="12">
        <v>1419</v>
      </c>
      <c r="D12" s="9">
        <v>1427</v>
      </c>
      <c r="E12" s="9">
        <v>1436</v>
      </c>
      <c r="F12" s="9">
        <v>1443</v>
      </c>
      <c r="G12" s="9">
        <v>1451</v>
      </c>
      <c r="H12" s="12">
        <v>1459</v>
      </c>
      <c r="I12" s="9">
        <v>1466</v>
      </c>
      <c r="J12" s="9">
        <v>1474</v>
      </c>
      <c r="K12" s="9">
        <v>1482</v>
      </c>
      <c r="L12" s="9">
        <v>1490</v>
      </c>
      <c r="M12" s="1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76226-28D9-4038-B125-0507E0A28CB9}">
  <dimension ref="A2:M12"/>
  <sheetViews>
    <sheetView workbookViewId="0">
      <selection activeCell="F17" sqref="F17"/>
    </sheetView>
  </sheetViews>
  <sheetFormatPr baseColWidth="10" defaultColWidth="11.453125" defaultRowHeight="14.5" x14ac:dyDescent="0.35"/>
  <cols>
    <col min="4" max="4" width="12.81640625" bestFit="1" customWidth="1"/>
    <col min="7" max="7" width="12.81640625" bestFit="1" customWidth="1"/>
  </cols>
  <sheetData>
    <row r="2" spans="1:13" x14ac:dyDescent="0.35">
      <c r="A2" s="13" t="s">
        <v>98</v>
      </c>
    </row>
    <row r="4" spans="1:13" x14ac:dyDescent="0.3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  <row r="5" spans="1:13" x14ac:dyDescent="0.35">
      <c r="A5" t="s">
        <v>99</v>
      </c>
      <c r="B5" s="10">
        <v>1497</v>
      </c>
      <c r="C5" s="11">
        <v>1505</v>
      </c>
      <c r="D5" s="12">
        <v>1513</v>
      </c>
      <c r="E5" s="11">
        <v>1520</v>
      </c>
      <c r="F5" s="11">
        <v>1528</v>
      </c>
      <c r="G5" s="11">
        <v>1536</v>
      </c>
      <c r="H5" s="11"/>
      <c r="I5" s="11"/>
      <c r="J5" s="11"/>
      <c r="K5" s="11"/>
      <c r="L5" s="11"/>
      <c r="M5" s="11"/>
    </row>
    <row r="6" spans="1:13" x14ac:dyDescent="0.35">
      <c r="A6" t="s">
        <v>100</v>
      </c>
      <c r="B6" s="12">
        <v>1498</v>
      </c>
      <c r="C6" s="11">
        <v>1506</v>
      </c>
      <c r="D6" s="10">
        <v>1514</v>
      </c>
      <c r="E6" s="11">
        <v>1521</v>
      </c>
      <c r="F6" s="11">
        <v>1529</v>
      </c>
      <c r="G6" s="11">
        <v>1537</v>
      </c>
      <c r="H6" s="11"/>
      <c r="I6" s="11"/>
      <c r="J6" s="11"/>
      <c r="K6" s="11"/>
      <c r="L6" s="11"/>
      <c r="M6" s="11"/>
    </row>
    <row r="7" spans="1:13" x14ac:dyDescent="0.35">
      <c r="A7" t="s">
        <v>101</v>
      </c>
      <c r="B7" s="11">
        <v>1499</v>
      </c>
      <c r="C7" s="10">
        <v>1507</v>
      </c>
      <c r="D7" s="11">
        <v>1515</v>
      </c>
      <c r="E7" s="11">
        <v>1522</v>
      </c>
      <c r="F7" s="11">
        <v>1530</v>
      </c>
      <c r="G7" s="10">
        <v>1538</v>
      </c>
      <c r="H7" s="11"/>
      <c r="I7" s="11"/>
      <c r="J7" s="11"/>
      <c r="K7" s="11"/>
      <c r="L7" s="11"/>
      <c r="M7" s="11"/>
    </row>
    <row r="8" spans="1:13" x14ac:dyDescent="0.35">
      <c r="A8" t="s">
        <v>102</v>
      </c>
      <c r="B8" s="11">
        <v>1500</v>
      </c>
      <c r="C8" s="11">
        <v>1508</v>
      </c>
      <c r="D8" s="12" t="s">
        <v>16</v>
      </c>
      <c r="E8" s="10">
        <v>1523</v>
      </c>
      <c r="F8" s="11">
        <v>1531</v>
      </c>
      <c r="G8" s="12" t="s">
        <v>96</v>
      </c>
      <c r="H8" s="11"/>
      <c r="I8" s="11"/>
      <c r="J8" s="11"/>
      <c r="K8" s="11"/>
      <c r="L8" s="11"/>
      <c r="M8" s="11"/>
    </row>
    <row r="9" spans="1:13" x14ac:dyDescent="0.35">
      <c r="A9" t="s">
        <v>103</v>
      </c>
      <c r="B9" s="10">
        <v>1501</v>
      </c>
      <c r="C9" s="11">
        <v>1509</v>
      </c>
      <c r="D9" s="12">
        <v>1516</v>
      </c>
      <c r="E9" s="11">
        <v>1524</v>
      </c>
      <c r="F9" s="10">
        <v>1532</v>
      </c>
      <c r="G9" s="12" t="s">
        <v>108</v>
      </c>
      <c r="H9" s="11"/>
      <c r="I9" s="11"/>
      <c r="J9" s="11"/>
      <c r="K9" s="11"/>
      <c r="L9" s="11"/>
      <c r="M9" s="11"/>
    </row>
    <row r="10" spans="1:13" x14ac:dyDescent="0.35">
      <c r="A10" t="s">
        <v>104</v>
      </c>
      <c r="B10" s="11">
        <v>1502</v>
      </c>
      <c r="C10" s="11">
        <v>1510</v>
      </c>
      <c r="D10" s="11">
        <v>1517</v>
      </c>
      <c r="E10" s="10">
        <v>1525</v>
      </c>
      <c r="F10" s="11">
        <v>1533</v>
      </c>
      <c r="G10" s="11"/>
      <c r="H10" s="11"/>
      <c r="I10" s="11"/>
      <c r="J10" s="11"/>
      <c r="K10" s="11"/>
      <c r="L10" s="11"/>
      <c r="M10" s="11"/>
    </row>
    <row r="11" spans="1:13" x14ac:dyDescent="0.35">
      <c r="A11" t="s">
        <v>105</v>
      </c>
      <c r="B11" s="11">
        <v>1503</v>
      </c>
      <c r="C11" s="11">
        <v>1511</v>
      </c>
      <c r="D11" s="11">
        <v>1518</v>
      </c>
      <c r="E11" s="12">
        <v>1526</v>
      </c>
      <c r="F11" s="10">
        <v>1534</v>
      </c>
      <c r="G11" s="11"/>
      <c r="H11" s="11"/>
      <c r="I11" s="11"/>
      <c r="J11" s="11"/>
      <c r="K11" s="11"/>
      <c r="L11" s="11"/>
      <c r="M11" s="11"/>
    </row>
    <row r="12" spans="1:13" x14ac:dyDescent="0.35">
      <c r="A12" t="s">
        <v>106</v>
      </c>
      <c r="B12" s="11">
        <v>1504</v>
      </c>
      <c r="C12" s="8">
        <v>1512</v>
      </c>
      <c r="D12" s="11">
        <v>1519</v>
      </c>
      <c r="E12" s="11">
        <v>1527</v>
      </c>
      <c r="F12" s="11">
        <v>1535</v>
      </c>
      <c r="G12" s="11"/>
      <c r="H12" s="11"/>
      <c r="I12" s="11"/>
      <c r="J12" s="11"/>
      <c r="K12" s="11"/>
      <c r="L12" s="11"/>
      <c r="M12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9CEB7AFEA24488E8844AC0E7DB33C" ma:contentTypeVersion="14" ma:contentTypeDescription="Create a new document." ma:contentTypeScope="" ma:versionID="b1d5ba06c0bded43ee00ccf96df02ff2">
  <xsd:schema xmlns:xsd="http://www.w3.org/2001/XMLSchema" xmlns:xs="http://www.w3.org/2001/XMLSchema" xmlns:p="http://schemas.microsoft.com/office/2006/metadata/properties" xmlns:ns3="a4954467-c4ac-4c0a-9822-38fde4ea205c" xmlns:ns4="3cee21de-d377-44dc-b54f-729161bc469a" targetNamespace="http://schemas.microsoft.com/office/2006/metadata/properties" ma:root="true" ma:fieldsID="16aac1d5b47a67621f55b76eef651cf9" ns3:_="" ns4:_="">
    <xsd:import namespace="a4954467-c4ac-4c0a-9822-38fde4ea205c"/>
    <xsd:import namespace="3cee21de-d377-44dc-b54f-729161bc46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ObjectDetectorVersions" minOccurs="0"/>
                <xsd:element ref="ns4:MediaServiceGenerationTime" minOccurs="0"/>
                <xsd:element ref="ns4:MediaServiceEventHashCod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54467-c4ac-4c0a-9822-38fde4ea20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e21de-d377-44dc-b54f-729161bc4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ee21de-d377-44dc-b54f-729161bc469a" xsi:nil="true"/>
  </documentManagement>
</p:properties>
</file>

<file path=customXml/itemProps1.xml><?xml version="1.0" encoding="utf-8"?>
<ds:datastoreItem xmlns:ds="http://schemas.openxmlformats.org/officeDocument/2006/customXml" ds:itemID="{D1E3153B-B154-4AA9-977C-BCA699870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954467-c4ac-4c0a-9822-38fde4ea205c"/>
    <ds:schemaRef ds:uri="3cee21de-d377-44dc-b54f-729161bc4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41A4C1-7B7B-4C4E-8E32-8725EA126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E552C-CA67-4E24-80C4-AC31346EB641}">
  <ds:schemaRefs>
    <ds:schemaRef ds:uri="a4954467-c4ac-4c0a-9822-38fde4ea205c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3cee21de-d377-44dc-b54f-729161bc469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Antall falt ut-ikke</vt:lpstr>
      <vt:lpstr>Hvilke falt ut</vt:lpstr>
      <vt:lpstr>Plate 1</vt:lpstr>
      <vt:lpstr>Plate 2</vt:lpstr>
      <vt:lpstr>Plate 3</vt:lpstr>
      <vt:lpstr>Plate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Koop</dc:creator>
  <cp:keywords/>
  <dc:description/>
  <cp:lastModifiedBy>Celine Jackson Koop</cp:lastModifiedBy>
  <cp:revision/>
  <dcterms:created xsi:type="dcterms:W3CDTF">2024-02-23T12:12:08Z</dcterms:created>
  <dcterms:modified xsi:type="dcterms:W3CDTF">2024-04-22T11:51:17Z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0x01010032C9CEB7AFEA24488E8844AC0E7DB33C</vt:lpwstr>
  </property>
</Properties>
</file>