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MOPP400\"/>
    </mc:Choice>
  </mc:AlternateContent>
  <xr:revisionPtr revIDLastSave="0" documentId="8_{0F0AA420-6C8F-431C-9EF0-A002AEA750E0}" xr6:coauthVersionLast="47" xr6:coauthVersionMax="47" xr10:uidLastSave="{00000000-0000-0000-0000-000000000000}"/>
  <bookViews>
    <workbookView xWindow="684" yWindow="156" windowWidth="21816" windowHeight="12204" xr2:uid="{D157C1CF-C8B5-4F86-8E16-BDC7BFEFB65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F18" i="1"/>
  <c r="F16" i="1"/>
  <c r="F17" i="1"/>
  <c r="G16" i="1"/>
  <c r="G18" i="1"/>
  <c r="J16" i="1"/>
  <c r="E18" i="1"/>
  <c r="G17" i="1"/>
  <c r="T16" i="1"/>
  <c r="R16" i="1"/>
  <c r="O16" i="1"/>
  <c r="L16" i="1"/>
  <c r="E16" i="1"/>
  <c r="B16" i="1"/>
</calcChain>
</file>

<file path=xl/sharedStrings.xml><?xml version="1.0" encoding="utf-8"?>
<sst xmlns="http://schemas.openxmlformats.org/spreadsheetml/2006/main" count="41" uniqueCount="41">
  <si>
    <t>P1</t>
  </si>
  <si>
    <t>P2</t>
  </si>
  <si>
    <t>P3</t>
  </si>
  <si>
    <t>P4</t>
  </si>
  <si>
    <t>P5</t>
  </si>
  <si>
    <t>P6</t>
  </si>
  <si>
    <t>P7</t>
  </si>
  <si>
    <t>P8</t>
  </si>
  <si>
    <t>P10</t>
  </si>
  <si>
    <t>P11</t>
  </si>
  <si>
    <t>P12</t>
  </si>
  <si>
    <t>P13</t>
  </si>
  <si>
    <t>P14</t>
  </si>
  <si>
    <t>P15</t>
  </si>
  <si>
    <t>Alder</t>
  </si>
  <si>
    <t>BIS (Gjsnitt)</t>
  </si>
  <si>
    <t>NRS1</t>
  </si>
  <si>
    <t>NRS2</t>
  </si>
  <si>
    <t>NRS3</t>
  </si>
  <si>
    <t>Morfinekviv</t>
  </si>
  <si>
    <t>Anetid</t>
  </si>
  <si>
    <t>Kirtid</t>
  </si>
  <si>
    <t>Potid</t>
  </si>
  <si>
    <t>Dyp/Kapseln</t>
  </si>
  <si>
    <t>PONV(J1/N0)</t>
  </si>
  <si>
    <t>Kjønn(m/k)</t>
  </si>
  <si>
    <t>#NOL&gt;25</t>
  </si>
  <si>
    <t>NOL&gt;25min</t>
  </si>
  <si>
    <t>#NOL&gt;10</t>
  </si>
  <si>
    <t>NOL&gt;10min</t>
  </si>
  <si>
    <t>Pasient ID</t>
  </si>
  <si>
    <t>Remi(mg)</t>
  </si>
  <si>
    <t>Prop(mg)</t>
  </si>
  <si>
    <t>Fent(mg)</t>
  </si>
  <si>
    <t>klonidin</t>
  </si>
  <si>
    <t>ketamin</t>
  </si>
  <si>
    <t>antiemetikum</t>
  </si>
  <si>
    <t>NSAID</t>
  </si>
  <si>
    <t>Gj.snitt</t>
  </si>
  <si>
    <t>Median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</si>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</sst>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1" defaultTableStyle="TableStyleMedium2" defaultPivotStyle="PivotStyleLight16">
    <tableStyle name="Tabellstil 1" pivot="0" count="0" xr9:uid="{6BF81275-29BE-4AE3-9425-3F4E2994464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19</xdr:row>
      <xdr:rowOff>8467</xdr:rowOff>
    </xdr:from>
    <xdr:to>
      <xdr:col>24</xdr:col>
      <xdr:colOff>34276</xdr:colOff>
      <xdr:row>51</xdr:row>
      <xdr:rowOff>86029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3B582-AD17-B6E6-F557-BA053DE09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3547534"/>
          <a:ext cx="13657143" cy="6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9CBD-C8E9-4CD4-9588-CA9EDDCF6F2B}">
  <dimension ref="A1:X18"/>
  <sheetViews>
    <sheetView tabSelected="1" zoomScale="90" zoomScaleNormal="90" workbookViewId="0">
      <selection activeCell="U15" sqref="U15"/>
    </sheetView>
  </sheetViews>
  <sheetFormatPr baseColWidth="10" defaultRowHeight="14.4" x14ac:dyDescent="0.3"/>
  <cols>
    <col min="1" max="1" width="8.77734375" customWidth="1"/>
    <col min="2" max="2" width="6.21875" customWidth="1"/>
    <col min="3" max="3" width="9.5546875" customWidth="1"/>
    <col min="4" max="4" width="10.6640625" customWidth="1"/>
    <col min="5" max="5" width="10.33203125" bestFit="1" customWidth="1"/>
    <col min="6" max="7" width="5.33203125" bestFit="1" customWidth="1"/>
    <col min="8" max="8" width="8.21875" bestFit="1" customWidth="1"/>
    <col min="9" max="9" width="11.109375" customWidth="1"/>
    <col min="10" max="10" width="10.6640625" bestFit="1" customWidth="1"/>
    <col min="11" max="11" width="6.21875" bestFit="1" customWidth="1"/>
    <col min="12" max="13" width="5.21875" bestFit="1" customWidth="1"/>
    <col min="14" max="14" width="8" customWidth="1"/>
    <col min="15" max="15" width="10.5546875" bestFit="1" customWidth="1"/>
    <col min="16" max="16" width="8.5546875" bestFit="1" customWidth="1"/>
    <col min="17" max="17" width="10.5546875" bestFit="1" customWidth="1"/>
    <col min="18" max="18" width="8.6640625" bestFit="1" customWidth="1"/>
    <col min="19" max="19" width="8.33203125" bestFit="1" customWidth="1"/>
    <col min="20" max="20" width="9.109375" customWidth="1"/>
    <col min="21" max="21" width="7.109375" customWidth="1"/>
    <col min="22" max="22" width="7.77734375" customWidth="1"/>
    <col min="23" max="23" width="5.88671875" customWidth="1"/>
  </cols>
  <sheetData>
    <row r="1" spans="1:24" x14ac:dyDescent="0.3">
      <c r="A1" t="s">
        <v>30</v>
      </c>
      <c r="B1" t="s">
        <v>14</v>
      </c>
      <c r="C1" t="s">
        <v>25</v>
      </c>
      <c r="D1" t="s">
        <v>23</v>
      </c>
      <c r="E1" t="s">
        <v>15</v>
      </c>
      <c r="F1" t="s">
        <v>16</v>
      </c>
      <c r="G1" t="s">
        <v>17</v>
      </c>
      <c r="H1" t="s">
        <v>18</v>
      </c>
      <c r="I1" t="s">
        <v>24</v>
      </c>
      <c r="J1" t="s">
        <v>19</v>
      </c>
      <c r="K1" t="s">
        <v>20</v>
      </c>
      <c r="L1" t="s">
        <v>21</v>
      </c>
      <c r="M1" t="s">
        <v>22</v>
      </c>
      <c r="N1" t="s">
        <v>26</v>
      </c>
      <c r="O1" t="s">
        <v>27</v>
      </c>
      <c r="P1" t="s">
        <v>28</v>
      </c>
      <c r="Q1" t="s">
        <v>29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37</v>
      </c>
      <c r="X1" t="s">
        <v>36</v>
      </c>
    </row>
    <row r="2" spans="1:24" x14ac:dyDescent="0.3">
      <c r="A2" t="s">
        <v>0</v>
      </c>
      <c r="B2">
        <v>78</v>
      </c>
      <c r="C2">
        <v>2</v>
      </c>
      <c r="D2">
        <v>2</v>
      </c>
      <c r="E2">
        <v>49</v>
      </c>
      <c r="F2">
        <v>3</v>
      </c>
      <c r="G2">
        <v>6</v>
      </c>
      <c r="H2">
        <v>2</v>
      </c>
      <c r="I2">
        <v>0</v>
      </c>
      <c r="J2">
        <v>27.5</v>
      </c>
      <c r="K2">
        <v>139</v>
      </c>
      <c r="L2">
        <v>75</v>
      </c>
      <c r="M2">
        <v>113</v>
      </c>
      <c r="N2">
        <v>174</v>
      </c>
      <c r="O2">
        <v>14.5</v>
      </c>
      <c r="P2">
        <v>475</v>
      </c>
      <c r="Q2">
        <v>39.58</v>
      </c>
      <c r="R2">
        <v>0.95</v>
      </c>
      <c r="S2">
        <v>933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x14ac:dyDescent="0.3">
      <c r="A3" t="s">
        <v>1</v>
      </c>
      <c r="B3">
        <v>71</v>
      </c>
      <c r="C3">
        <v>1</v>
      </c>
      <c r="D3">
        <v>1</v>
      </c>
      <c r="E3">
        <v>42</v>
      </c>
      <c r="F3">
        <v>0</v>
      </c>
      <c r="G3">
        <v>0</v>
      </c>
      <c r="H3">
        <v>0</v>
      </c>
      <c r="I3">
        <v>0</v>
      </c>
      <c r="J3">
        <v>26</v>
      </c>
      <c r="K3">
        <v>260</v>
      </c>
      <c r="L3">
        <v>143</v>
      </c>
      <c r="M3">
        <v>136</v>
      </c>
      <c r="N3">
        <v>144</v>
      </c>
      <c r="O3">
        <v>12</v>
      </c>
      <c r="P3">
        <v>1032</v>
      </c>
      <c r="Q3">
        <v>86</v>
      </c>
      <c r="R3">
        <v>1.889</v>
      </c>
      <c r="S3">
        <v>1543</v>
      </c>
      <c r="T3">
        <v>0.1</v>
      </c>
      <c r="U3">
        <v>0</v>
      </c>
      <c r="V3">
        <v>0</v>
      </c>
      <c r="W3">
        <v>0</v>
      </c>
      <c r="X3">
        <v>0</v>
      </c>
    </row>
    <row r="4" spans="1:24" x14ac:dyDescent="0.3">
      <c r="A4" t="s">
        <v>2</v>
      </c>
      <c r="B4">
        <v>55</v>
      </c>
      <c r="C4">
        <v>2</v>
      </c>
      <c r="D4">
        <v>1</v>
      </c>
      <c r="E4">
        <v>43</v>
      </c>
      <c r="F4">
        <v>10</v>
      </c>
      <c r="G4">
        <v>7</v>
      </c>
      <c r="H4">
        <v>3</v>
      </c>
      <c r="I4">
        <v>1</v>
      </c>
      <c r="J4">
        <v>56</v>
      </c>
      <c r="K4">
        <v>254</v>
      </c>
      <c r="L4">
        <v>159</v>
      </c>
      <c r="M4">
        <v>221</v>
      </c>
      <c r="N4">
        <v>273</v>
      </c>
      <c r="O4">
        <v>22.75</v>
      </c>
      <c r="P4">
        <v>788</v>
      </c>
      <c r="Q4">
        <v>65.67</v>
      </c>
      <c r="R4">
        <v>3.9</v>
      </c>
      <c r="S4">
        <v>1711</v>
      </c>
      <c r="T4">
        <v>0.2</v>
      </c>
      <c r="U4">
        <v>1</v>
      </c>
      <c r="V4">
        <v>0</v>
      </c>
      <c r="W4">
        <v>1</v>
      </c>
      <c r="X4">
        <v>0</v>
      </c>
    </row>
    <row r="5" spans="1:24" x14ac:dyDescent="0.3">
      <c r="A5" t="s">
        <v>3</v>
      </c>
      <c r="B5">
        <v>49</v>
      </c>
      <c r="C5">
        <v>1</v>
      </c>
      <c r="D5">
        <v>1</v>
      </c>
      <c r="E5">
        <v>33</v>
      </c>
      <c r="F5">
        <v>0</v>
      </c>
      <c r="G5">
        <v>3</v>
      </c>
      <c r="H5">
        <v>3</v>
      </c>
      <c r="I5">
        <v>0</v>
      </c>
      <c r="J5">
        <v>31</v>
      </c>
      <c r="K5">
        <v>220</v>
      </c>
      <c r="L5">
        <v>154</v>
      </c>
      <c r="M5">
        <v>76</v>
      </c>
      <c r="N5">
        <v>210</v>
      </c>
      <c r="O5">
        <v>17.5</v>
      </c>
      <c r="P5">
        <v>409</v>
      </c>
      <c r="Q5">
        <v>34.08</v>
      </c>
      <c r="R5">
        <v>3</v>
      </c>
      <c r="S5">
        <v>1070</v>
      </c>
      <c r="T5">
        <v>0.1</v>
      </c>
      <c r="U5">
        <v>0</v>
      </c>
      <c r="V5">
        <v>0</v>
      </c>
      <c r="W5">
        <v>0</v>
      </c>
      <c r="X5">
        <v>0</v>
      </c>
    </row>
    <row r="6" spans="1:24" x14ac:dyDescent="0.3">
      <c r="A6" t="s">
        <v>4</v>
      </c>
      <c r="B6">
        <v>58</v>
      </c>
      <c r="C6">
        <v>2</v>
      </c>
      <c r="D6">
        <v>1</v>
      </c>
      <c r="E6">
        <v>42</v>
      </c>
      <c r="F6">
        <v>0</v>
      </c>
      <c r="G6">
        <v>0</v>
      </c>
      <c r="H6">
        <v>0</v>
      </c>
      <c r="I6">
        <v>0</v>
      </c>
      <c r="J6">
        <v>0</v>
      </c>
      <c r="K6">
        <v>104</v>
      </c>
      <c r="L6">
        <v>33</v>
      </c>
      <c r="M6">
        <v>60</v>
      </c>
      <c r="N6">
        <v>132</v>
      </c>
      <c r="O6">
        <v>11</v>
      </c>
      <c r="P6">
        <v>395</v>
      </c>
      <c r="Q6">
        <v>32.9</v>
      </c>
      <c r="R6">
        <v>1.3859999999999999</v>
      </c>
      <c r="S6">
        <v>653</v>
      </c>
      <c r="T6">
        <v>0.1</v>
      </c>
      <c r="U6">
        <v>0</v>
      </c>
      <c r="V6">
        <v>0</v>
      </c>
      <c r="W6">
        <v>0</v>
      </c>
      <c r="X6">
        <v>0</v>
      </c>
    </row>
    <row r="7" spans="1:24" x14ac:dyDescent="0.3">
      <c r="A7" t="s">
        <v>5</v>
      </c>
      <c r="B7">
        <v>64</v>
      </c>
      <c r="C7">
        <v>1</v>
      </c>
      <c r="D7">
        <v>1</v>
      </c>
      <c r="E7">
        <v>33</v>
      </c>
      <c r="F7">
        <v>0</v>
      </c>
      <c r="G7">
        <v>2</v>
      </c>
      <c r="H7">
        <v>0</v>
      </c>
      <c r="I7">
        <v>0</v>
      </c>
      <c r="J7">
        <v>40</v>
      </c>
      <c r="K7">
        <v>203</v>
      </c>
      <c r="L7">
        <v>131</v>
      </c>
      <c r="M7">
        <v>164</v>
      </c>
      <c r="N7">
        <v>464</v>
      </c>
      <c r="O7">
        <v>38.700000000000003</v>
      </c>
      <c r="P7">
        <v>933</v>
      </c>
      <c r="Q7">
        <v>77.8</v>
      </c>
      <c r="R7">
        <v>3</v>
      </c>
      <c r="S7">
        <v>1420</v>
      </c>
      <c r="T7">
        <v>0.6</v>
      </c>
      <c r="U7">
        <v>1</v>
      </c>
      <c r="V7">
        <v>0</v>
      </c>
      <c r="W7">
        <v>0</v>
      </c>
      <c r="X7">
        <v>0</v>
      </c>
    </row>
    <row r="8" spans="1:24" x14ac:dyDescent="0.3">
      <c r="A8" t="s">
        <v>6</v>
      </c>
      <c r="B8">
        <v>74</v>
      </c>
      <c r="C8">
        <v>2</v>
      </c>
      <c r="D8">
        <v>2</v>
      </c>
      <c r="E8">
        <v>39</v>
      </c>
      <c r="F8">
        <v>7</v>
      </c>
      <c r="G8">
        <v>5</v>
      </c>
      <c r="H8">
        <v>3</v>
      </c>
      <c r="I8">
        <v>0</v>
      </c>
      <c r="J8">
        <v>24</v>
      </c>
      <c r="K8">
        <v>174</v>
      </c>
      <c r="L8">
        <v>119</v>
      </c>
      <c r="M8">
        <v>146</v>
      </c>
      <c r="N8">
        <v>130</v>
      </c>
      <c r="O8">
        <v>10.83</v>
      </c>
      <c r="P8">
        <v>752</v>
      </c>
      <c r="Q8">
        <v>62.67</v>
      </c>
      <c r="R8">
        <v>1.7</v>
      </c>
      <c r="S8">
        <v>1086</v>
      </c>
      <c r="T8">
        <v>0.05</v>
      </c>
      <c r="U8">
        <v>1</v>
      </c>
      <c r="V8">
        <v>0</v>
      </c>
      <c r="W8">
        <v>1</v>
      </c>
      <c r="X8">
        <v>0</v>
      </c>
    </row>
    <row r="9" spans="1:24" x14ac:dyDescent="0.3">
      <c r="A9" t="s">
        <v>7</v>
      </c>
      <c r="B9">
        <v>63</v>
      </c>
      <c r="C9">
        <v>1</v>
      </c>
      <c r="D9">
        <v>1</v>
      </c>
      <c r="E9">
        <v>39</v>
      </c>
      <c r="F9">
        <v>7</v>
      </c>
      <c r="G9">
        <v>6</v>
      </c>
      <c r="H9">
        <v>5</v>
      </c>
      <c r="I9">
        <v>0</v>
      </c>
      <c r="J9">
        <v>44</v>
      </c>
      <c r="K9">
        <v>180</v>
      </c>
      <c r="L9">
        <v>83</v>
      </c>
      <c r="M9">
        <v>240</v>
      </c>
      <c r="N9">
        <v>95</v>
      </c>
      <c r="O9">
        <v>7.92</v>
      </c>
      <c r="P9">
        <v>475</v>
      </c>
      <c r="Q9">
        <v>39.58</v>
      </c>
      <c r="R9">
        <v>1.825</v>
      </c>
      <c r="S9">
        <v>920</v>
      </c>
      <c r="T9">
        <v>0</v>
      </c>
      <c r="U9">
        <v>1</v>
      </c>
      <c r="V9">
        <v>0</v>
      </c>
      <c r="W9">
        <v>0</v>
      </c>
      <c r="X9">
        <v>0</v>
      </c>
    </row>
    <row r="10" spans="1:24" x14ac:dyDescent="0.3">
      <c r="A10" t="s">
        <v>8</v>
      </c>
      <c r="B10">
        <v>61</v>
      </c>
      <c r="C10">
        <v>1</v>
      </c>
      <c r="D10">
        <v>1</v>
      </c>
      <c r="E10">
        <v>40</v>
      </c>
      <c r="F10">
        <v>8</v>
      </c>
      <c r="G10">
        <v>5</v>
      </c>
      <c r="H10">
        <v>2</v>
      </c>
      <c r="I10">
        <v>0</v>
      </c>
      <c r="J10">
        <v>85</v>
      </c>
      <c r="K10">
        <v>227</v>
      </c>
      <c r="L10">
        <v>141</v>
      </c>
      <c r="M10">
        <v>160</v>
      </c>
      <c r="N10">
        <v>269</v>
      </c>
      <c r="O10">
        <v>22.42</v>
      </c>
      <c r="P10">
        <v>1057</v>
      </c>
      <c r="Q10">
        <v>88.08</v>
      </c>
      <c r="R10">
        <v>3.65</v>
      </c>
      <c r="S10">
        <v>1380</v>
      </c>
      <c r="T10">
        <v>0.2</v>
      </c>
      <c r="U10">
        <v>0</v>
      </c>
      <c r="V10">
        <v>0</v>
      </c>
      <c r="W10">
        <v>0</v>
      </c>
      <c r="X10">
        <v>1</v>
      </c>
    </row>
    <row r="11" spans="1:24" x14ac:dyDescent="0.3">
      <c r="A11" t="s">
        <v>9</v>
      </c>
      <c r="B11">
        <v>69</v>
      </c>
      <c r="C11">
        <v>1</v>
      </c>
      <c r="D11">
        <v>2</v>
      </c>
      <c r="E11">
        <v>38</v>
      </c>
      <c r="F11">
        <v>5</v>
      </c>
      <c r="G11">
        <v>2</v>
      </c>
      <c r="H11">
        <v>0</v>
      </c>
      <c r="I11">
        <v>0</v>
      </c>
      <c r="J11">
        <v>38</v>
      </c>
      <c r="K11">
        <v>255</v>
      </c>
      <c r="L11">
        <v>162</v>
      </c>
      <c r="M11">
        <v>96</v>
      </c>
      <c r="N11">
        <v>653</v>
      </c>
      <c r="O11">
        <v>54.42</v>
      </c>
      <c r="P11">
        <v>1964</v>
      </c>
      <c r="Q11">
        <v>163.66999999999999</v>
      </c>
      <c r="R11">
        <v>2.5</v>
      </c>
      <c r="S11">
        <v>1150</v>
      </c>
      <c r="T11">
        <v>0.1</v>
      </c>
      <c r="U11">
        <v>0</v>
      </c>
      <c r="V11">
        <v>0</v>
      </c>
      <c r="W11">
        <v>0</v>
      </c>
      <c r="X11">
        <v>0</v>
      </c>
    </row>
    <row r="12" spans="1:24" x14ac:dyDescent="0.3">
      <c r="A12" t="s">
        <v>10</v>
      </c>
      <c r="B12">
        <v>73</v>
      </c>
      <c r="C12">
        <v>1</v>
      </c>
      <c r="D12">
        <v>2</v>
      </c>
      <c r="E12">
        <v>40</v>
      </c>
      <c r="I12">
        <v>1</v>
      </c>
      <c r="J12">
        <v>21.5</v>
      </c>
      <c r="K12">
        <v>136</v>
      </c>
      <c r="L12">
        <v>52</v>
      </c>
      <c r="M12">
        <v>73</v>
      </c>
      <c r="N12">
        <v>84</v>
      </c>
      <c r="O12">
        <v>7</v>
      </c>
      <c r="P12">
        <v>408</v>
      </c>
      <c r="Q12">
        <v>34</v>
      </c>
      <c r="R12">
        <v>2.4500000000000002</v>
      </c>
      <c r="S12">
        <v>1150</v>
      </c>
      <c r="T12">
        <v>0.15</v>
      </c>
      <c r="U12">
        <v>0</v>
      </c>
      <c r="V12">
        <v>0</v>
      </c>
      <c r="W12">
        <v>1</v>
      </c>
      <c r="X12">
        <v>0</v>
      </c>
    </row>
    <row r="13" spans="1:24" x14ac:dyDescent="0.3">
      <c r="A13" t="s">
        <v>11</v>
      </c>
      <c r="B13">
        <v>77</v>
      </c>
      <c r="C13">
        <v>1</v>
      </c>
      <c r="D13">
        <v>2</v>
      </c>
      <c r="E13">
        <v>47</v>
      </c>
      <c r="F13">
        <v>0</v>
      </c>
      <c r="G13">
        <v>5</v>
      </c>
      <c r="H13">
        <v>2</v>
      </c>
      <c r="I13">
        <v>0</v>
      </c>
      <c r="J13">
        <v>28</v>
      </c>
      <c r="K13">
        <v>203</v>
      </c>
      <c r="L13">
        <v>102</v>
      </c>
      <c r="M13">
        <v>176</v>
      </c>
      <c r="N13">
        <v>390</v>
      </c>
      <c r="O13">
        <v>32.5</v>
      </c>
      <c r="P13">
        <v>1127</v>
      </c>
      <c r="Q13">
        <v>93.92</v>
      </c>
      <c r="R13">
        <v>2.25</v>
      </c>
      <c r="S13">
        <v>1410</v>
      </c>
      <c r="T13">
        <v>0.25</v>
      </c>
      <c r="U13">
        <v>0</v>
      </c>
      <c r="V13">
        <v>0</v>
      </c>
      <c r="W13">
        <v>0</v>
      </c>
      <c r="X13">
        <v>0</v>
      </c>
    </row>
    <row r="14" spans="1:24" x14ac:dyDescent="0.3">
      <c r="A14" t="s">
        <v>12</v>
      </c>
      <c r="B14">
        <v>67</v>
      </c>
      <c r="C14">
        <v>1</v>
      </c>
      <c r="D14">
        <v>2</v>
      </c>
      <c r="E14">
        <v>41</v>
      </c>
      <c r="G14">
        <v>5</v>
      </c>
      <c r="I14">
        <v>1</v>
      </c>
      <c r="J14">
        <v>18</v>
      </c>
      <c r="K14">
        <v>178</v>
      </c>
      <c r="L14">
        <v>63</v>
      </c>
      <c r="M14">
        <v>107</v>
      </c>
      <c r="N14">
        <v>85</v>
      </c>
      <c r="O14">
        <v>7.08</v>
      </c>
      <c r="P14">
        <v>487</v>
      </c>
      <c r="Q14">
        <v>40.58</v>
      </c>
      <c r="R14">
        <v>1.8</v>
      </c>
      <c r="S14">
        <v>1310</v>
      </c>
      <c r="T14">
        <v>0</v>
      </c>
      <c r="U14">
        <v>0</v>
      </c>
      <c r="V14">
        <v>0</v>
      </c>
      <c r="W14">
        <v>1</v>
      </c>
      <c r="X14">
        <v>0</v>
      </c>
    </row>
    <row r="15" spans="1:24" x14ac:dyDescent="0.3">
      <c r="A15" t="s">
        <v>13</v>
      </c>
      <c r="B15">
        <v>47</v>
      </c>
      <c r="C15">
        <v>1</v>
      </c>
      <c r="D15">
        <v>2</v>
      </c>
      <c r="E15">
        <v>41</v>
      </c>
      <c r="F15">
        <v>0</v>
      </c>
      <c r="G15">
        <v>6</v>
      </c>
      <c r="H15">
        <v>3</v>
      </c>
      <c r="I15">
        <v>0</v>
      </c>
      <c r="J15">
        <v>29</v>
      </c>
      <c r="K15">
        <v>201</v>
      </c>
      <c r="L15">
        <v>94</v>
      </c>
      <c r="M15">
        <v>114</v>
      </c>
      <c r="N15">
        <v>265</v>
      </c>
      <c r="O15">
        <v>22.08</v>
      </c>
      <c r="P15">
        <v>892</v>
      </c>
      <c r="Q15">
        <v>74.33</v>
      </c>
      <c r="R15">
        <v>2.069</v>
      </c>
      <c r="S15">
        <v>1529</v>
      </c>
      <c r="T15">
        <v>0.25</v>
      </c>
      <c r="U15">
        <v>1</v>
      </c>
      <c r="V15">
        <v>0</v>
      </c>
      <c r="W15">
        <v>0</v>
      </c>
      <c r="X15">
        <v>0</v>
      </c>
    </row>
    <row r="16" spans="1:24" x14ac:dyDescent="0.3">
      <c r="A16" t="s">
        <v>38</v>
      </c>
      <c r="B16">
        <f>AVERAGE(B2:B15)</f>
        <v>64.714285714285708</v>
      </c>
      <c r="E16">
        <f>AVERAGE(E2:E15)</f>
        <v>40.5</v>
      </c>
      <c r="F16">
        <f>AVERAGE(F2,F15)</f>
        <v>1.5</v>
      </c>
      <c r="G16">
        <f>AVERAGE(G2,G15)</f>
        <v>6</v>
      </c>
      <c r="H16">
        <f>AVERAGE(H2,H15)</f>
        <v>2.5</v>
      </c>
      <c r="J16" s="1">
        <f>AVERAGE(J2:J15)</f>
        <v>33.428571428571431</v>
      </c>
      <c r="L16">
        <f>AVERAGE(L2:L15)</f>
        <v>107.92857142857143</v>
      </c>
      <c r="O16">
        <f>AVERAGE(O2:O15)</f>
        <v>20.05</v>
      </c>
      <c r="R16" s="1">
        <f>AVERAGE(R2:R15)</f>
        <v>2.3120714285714286</v>
      </c>
      <c r="T16">
        <f>AVERAGE(T2:T15)</f>
        <v>0.15</v>
      </c>
    </row>
    <row r="17" spans="1:20" x14ac:dyDescent="0.3">
      <c r="A17" t="s">
        <v>39</v>
      </c>
      <c r="B17" s="3"/>
      <c r="F17" s="2">
        <f>MEDIAN(F2,F15)</f>
        <v>1.5</v>
      </c>
      <c r="G17">
        <f>MEDIAN(G2,G15)</f>
        <v>6</v>
      </c>
      <c r="H17" s="3">
        <f>MEDIAN(H2,H15)</f>
        <v>2.5</v>
      </c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3">
      <c r="A18" t="s">
        <v>40</v>
      </c>
      <c r="E18">
        <f>_xlfn.STDEV.P(E2,E15)</f>
        <v>4</v>
      </c>
      <c r="F18">
        <f>_xlfn.STDEV.P(F2,F15)</f>
        <v>1.5</v>
      </c>
      <c r="G18">
        <f>_xlfn.STDEV.P(G2,G15)</f>
        <v>0</v>
      </c>
      <c r="H18">
        <f>_xlfn.STDEV.P(H2,H15)</f>
        <v>0.5</v>
      </c>
      <c r="L18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ant</dc:creator>
  <cp:lastModifiedBy>pat ant</cp:lastModifiedBy>
  <cp:lastPrinted>2022-07-26T01:05:32Z</cp:lastPrinted>
  <dcterms:created xsi:type="dcterms:W3CDTF">2022-01-26T08:45:49Z</dcterms:created>
  <dcterms:modified xsi:type="dcterms:W3CDTF">2022-09-02T13:48:28Z</dcterms:modified>
</cp:coreProperties>
</file>